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l.desantis\Desktop\"/>
    </mc:Choice>
  </mc:AlternateContent>
  <xr:revisionPtr revIDLastSave="0" documentId="13_ncr:1_{B5E8265C-0DF5-4646-9108-C108B61FFAA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gina 1" sheetId="2" r:id="rId1"/>
    <sheet name="pagina 2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2" l="1"/>
  <c r="R24" i="2" s="1"/>
  <c r="P23" i="2"/>
  <c r="R23" i="2" s="1"/>
  <c r="P22" i="2"/>
  <c r="R22" i="2" s="1"/>
  <c r="P21" i="2"/>
  <c r="R21" i="2" s="1"/>
  <c r="P20" i="2"/>
  <c r="R20" i="2" s="1"/>
  <c r="O19" i="2"/>
  <c r="L19" i="2"/>
  <c r="I19" i="2"/>
  <c r="E19" i="2"/>
  <c r="D19" i="2"/>
  <c r="C19" i="2"/>
  <c r="P18" i="2"/>
  <c r="R18" i="2" s="1"/>
  <c r="P17" i="2"/>
  <c r="R17" i="2" s="1"/>
  <c r="P16" i="2"/>
  <c r="R16" i="2" s="1"/>
  <c r="P15" i="2"/>
  <c r="R15" i="2" s="1"/>
  <c r="P14" i="2"/>
  <c r="R14" i="2" s="1"/>
  <c r="P13" i="2"/>
  <c r="R13" i="2" s="1"/>
  <c r="P12" i="2"/>
  <c r="R12" i="2" s="1"/>
  <c r="P11" i="2"/>
  <c r="R11" i="2" s="1"/>
  <c r="P10" i="2"/>
  <c r="R10" i="2" s="1"/>
  <c r="P9" i="2"/>
  <c r="R9" i="2" s="1"/>
  <c r="J8" i="2"/>
  <c r="F8" i="2"/>
  <c r="P7" i="2"/>
  <c r="R7" i="2" s="1"/>
  <c r="P6" i="2"/>
  <c r="R6" i="2" s="1"/>
  <c r="P5" i="2"/>
  <c r="R5" i="2" s="1"/>
  <c r="K4" i="2"/>
  <c r="H4" i="2"/>
  <c r="P8" i="2" l="1"/>
  <c r="R8" i="2" s="1"/>
  <c r="P19" i="2"/>
  <c r="R19" i="2" s="1"/>
  <c r="P4" i="2"/>
  <c r="R4" i="2" s="1"/>
</calcChain>
</file>

<file path=xl/sharedStrings.xml><?xml version="1.0" encoding="utf-8"?>
<sst xmlns="http://schemas.openxmlformats.org/spreadsheetml/2006/main" count="460" uniqueCount="447">
  <si>
    <t>Procedura</t>
  </si>
  <si>
    <t>CIG</t>
  </si>
  <si>
    <t xml:space="preserve">01/24 rendicontazione “Creatività, tecnica e innovazione” </t>
  </si>
  <si>
    <t>B00D82A402</t>
  </si>
  <si>
    <t>02/2024 Culligan Italiana S.p.a.</t>
  </si>
  <si>
    <t>B0441499B7</t>
  </si>
  <si>
    <t>7/24 formazione digitalPA</t>
  </si>
  <si>
    <t>B007E681F7</t>
  </si>
  <si>
    <t>8/2024 BPE10</t>
  </si>
  <si>
    <t>B02600A6B0</t>
  </si>
  <si>
    <t>12/2024 Cancelleria</t>
  </si>
  <si>
    <t>B0C67716AC</t>
  </si>
  <si>
    <t>13/2024 addendum classica Viva</t>
  </si>
  <si>
    <t>B03DCD10E9</t>
  </si>
  <si>
    <t>14/2024 Marketing iscrizioni</t>
  </si>
  <si>
    <t>B17852F824</t>
  </si>
  <si>
    <t>15/2024 stampa brochure</t>
  </si>
  <si>
    <t>B03B055B39</t>
  </si>
  <si>
    <t>16/2024 seminario 
Enzo Cosimi</t>
  </si>
  <si>
    <t>B03AF8F7D5</t>
  </si>
  <si>
    <t>17/2024 agenzia viaggi</t>
  </si>
  <si>
    <t>B0401EE162</t>
  </si>
  <si>
    <t>18/2024 PIANO DI SORVEGLIANZA SANITARIA</t>
  </si>
  <si>
    <t>B0B91ACE2A</t>
  </si>
  <si>
    <t>19/2024 social media</t>
  </si>
  <si>
    <t>B049B2F978</t>
  </si>
  <si>
    <t>20/2024 licenze per la didattica</t>
  </si>
  <si>
    <t>B049D6086C</t>
  </si>
  <si>
    <t>22/2024 Amazon</t>
  </si>
  <si>
    <t>B04DB2F9F9</t>
  </si>
  <si>
    <t>23/2024 TXT</t>
  </si>
  <si>
    <t>B0553E571D</t>
  </si>
  <si>
    <t xml:space="preserve">27/24 consip mobile 9 </t>
  </si>
  <si>
    <r>
      <t xml:space="preserve">B353563AF6
</t>
    </r>
    <r>
      <rPr>
        <sz val="10"/>
        <color theme="1"/>
        <rFont val="Calibri"/>
        <family val="2"/>
        <scheme val="minor"/>
      </rPr>
      <t>B3687FC664</t>
    </r>
  </si>
  <si>
    <t>28/2024 consulenza legale CdA</t>
  </si>
  <si>
    <t>B07F70BD89</t>
  </si>
  <si>
    <t xml:space="preserve">29/2024 dell’Indagine sugli esiti professionali dei diplomati </t>
  </si>
  <si>
    <t>B07D6CE2F5</t>
  </si>
  <si>
    <t>31/2024 rendicontazione Gulliver</t>
  </si>
  <si>
    <t>B0EB818926</t>
  </si>
  <si>
    <t xml:space="preserve">34/2024 SYNTAX ENSEMBLE </t>
  </si>
  <si>
    <t>B0D75845FB</t>
  </si>
  <si>
    <t>36/2024Notturni in Villa:  bagni chimici</t>
  </si>
  <si>
    <t>B13178C673</t>
  </si>
  <si>
    <t>37/2024Notturni in Villa: vigilanza</t>
  </si>
  <si>
    <t>B13180BF3E</t>
  </si>
  <si>
    <t>39/2024 OrtegayGasset DESERTA</t>
  </si>
  <si>
    <t>B0FB3A2CC1</t>
  </si>
  <si>
    <t>41/2024 Trasporto strumenti</t>
  </si>
  <si>
    <t>B15074C18D</t>
  </si>
  <si>
    <t>44/2024 Ortega y Gasset II edizione</t>
  </si>
  <si>
    <t>B1786F921A</t>
  </si>
  <si>
    <t>45/2024 Sistema di Gestione Documentale</t>
  </si>
  <si>
    <t>M-00000010</t>
  </si>
  <si>
    <t>47/2024 contratto Lavanderia impronta pulita</t>
  </si>
  <si>
    <t>B1631D0952</t>
  </si>
  <si>
    <t>48/2024 Aquila corde</t>
  </si>
  <si>
    <t>B193C8989F</t>
  </si>
  <si>
    <t>50/2024 Flauti</t>
  </si>
  <si>
    <t>B2B7BE454B</t>
  </si>
  <si>
    <t>49/2024 Carlo Chiesa liutaio</t>
  </si>
  <si>
    <t>51/2024 legno per scenografi</t>
  </si>
  <si>
    <t>B18B411A85</t>
  </si>
  <si>
    <t>55/2024 D&amp;O</t>
  </si>
  <si>
    <t>B2414432BF</t>
  </si>
  <si>
    <t>proroga ALL risk</t>
  </si>
  <si>
    <t>INFORTUNI</t>
  </si>
  <si>
    <t>LIBRO MATRICOLA</t>
  </si>
  <si>
    <t>57/2024 vernici</t>
  </si>
  <si>
    <t>B1C5097B62</t>
  </si>
  <si>
    <t>59/2024 RdO MEPA licenze</t>
  </si>
  <si>
    <t>B1F2157383</t>
  </si>
  <si>
    <t>60/2024 RS ferramenta su MEPA</t>
  </si>
  <si>
    <t>B20C657F11</t>
  </si>
  <si>
    <t>62/2024 Peroni</t>
  </si>
  <si>
    <t>B220DAACE4</t>
  </si>
  <si>
    <t>65/2024 3 lotti</t>
  </si>
  <si>
    <t>lotto 1 AV</t>
  </si>
  <si>
    <t>B2BEFDC89A</t>
  </si>
  <si>
    <t>lotto 2 SM</t>
  </si>
  <si>
    <t>B2BEFDD96D</t>
  </si>
  <si>
    <t>lotto 3 ILL</t>
  </si>
  <si>
    <t>B2BEFDEA40</t>
  </si>
  <si>
    <t>66/2024 pianoforte Yamaha</t>
  </si>
  <si>
    <t>B2B7CD6CFD</t>
  </si>
  <si>
    <t>67/2024 custodia arpa</t>
  </si>
  <si>
    <t>B2B7D73E8C</t>
  </si>
  <si>
    <t>68/2024 scene</t>
  </si>
  <si>
    <t>B2FA9CD041
B2FA96BF5D
B2FA9CD041
B326EA11C8
B49671ED46</t>
  </si>
  <si>
    <t>69/2024 sartoria</t>
  </si>
  <si>
    <t>B2BB629B2F
B2BB735859</t>
  </si>
  <si>
    <t>70/24 manut straordinaria arpa</t>
  </si>
  <si>
    <t>B2B7764E9F</t>
  </si>
  <si>
    <t>71/24 digitalPa</t>
  </si>
  <si>
    <t>B2A0DC20DB</t>
  </si>
  <si>
    <t xml:space="preserve">76/2024 Diretti informatici </t>
  </si>
  <si>
    <t>B2BF5C15DF
B2BF7B30D7
B2BF89AF73
B2C019E017
B2C03EB624
B2C05F2270
B2FDC585D9
B2C07D4033
B2F79717F2
B32DCFA198
B343EAF4FD
B34A971E68
B351537E65</t>
  </si>
  <si>
    <t>B2B8D732B0</t>
  </si>
  <si>
    <t>79/2024 Imac MEPA</t>
  </si>
  <si>
    <t>B2C2D401DD</t>
  </si>
  <si>
    <t>80/2024 Rendicontazione beinternational 299J</t>
  </si>
  <si>
    <t>B2BA6A3BBC</t>
  </si>
  <si>
    <t>81/2024 Mepa informatici</t>
  </si>
  <si>
    <r>
      <rPr>
        <strike/>
        <sz val="10"/>
        <color theme="1"/>
        <rFont val="Calibri"/>
        <family val="2"/>
        <scheme val="minor"/>
      </rPr>
      <t>B2B9755A80</t>
    </r>
    <r>
      <rPr>
        <sz val="10"/>
        <color theme="1"/>
        <rFont val="Calibri"/>
        <family val="2"/>
        <scheme val="minor"/>
      </rPr>
      <t xml:space="preserve">
B2B9947578
B2B9A5DAE0
</t>
    </r>
    <r>
      <rPr>
        <strike/>
        <sz val="10"/>
        <color theme="1"/>
        <rFont val="Calibri"/>
        <family val="2"/>
        <scheme val="minor"/>
      </rPr>
      <t>B2B9B96D2B</t>
    </r>
    <r>
      <rPr>
        <sz val="10"/>
        <color theme="1"/>
        <rFont val="Calibri"/>
        <family val="2"/>
        <scheme val="minor"/>
      </rPr>
      <t xml:space="preserve">
B2BA9FE09E
B2B9AEF35E
B2BACBC3EC
B2BAFD1F03 
B3A24CB380
B2C1E6B47A
B32703C4F2</t>
    </r>
  </si>
  <si>
    <t>94/2024 Edvance AFAM PNRR 3 lotti</t>
  </si>
  <si>
    <t xml:space="preserve"> lotto 1</t>
  </si>
  <si>
    <t>B347B50D50</t>
  </si>
  <si>
    <t xml:space="preserve"> lotto 2</t>
  </si>
  <si>
    <t>B347B51E23</t>
  </si>
  <si>
    <t xml:space="preserve"> lotto 3</t>
  </si>
  <si>
    <t>B347B52EF6</t>
  </si>
  <si>
    <t>90/2024 migrazione su piattaforma OpenText Documentum</t>
  </si>
  <si>
    <t>B459B286DF</t>
  </si>
  <si>
    <t>89/2024 acca software</t>
  </si>
  <si>
    <t>B46CFD5112</t>
  </si>
  <si>
    <t>91/2024 iMac</t>
  </si>
  <si>
    <t>B43F9BF1B1</t>
  </si>
  <si>
    <t>107/2024 Protocollo</t>
  </si>
  <si>
    <t>B4BB19CA60</t>
  </si>
  <si>
    <t>113/2024 polizza all risk</t>
  </si>
  <si>
    <t>B4D9AC33AC</t>
  </si>
  <si>
    <t>96/2024 PSN</t>
  </si>
  <si>
    <t>B4F06C6803</t>
  </si>
  <si>
    <t>ORDINE</t>
  </si>
  <si>
    <t>2 J</t>
  </si>
  <si>
    <t>B0242DB16E</t>
  </si>
  <si>
    <t>5 J</t>
  </si>
  <si>
    <t>B003B5F043</t>
  </si>
  <si>
    <t>6 J</t>
  </si>
  <si>
    <t>B2C14945BB</t>
  </si>
  <si>
    <t xml:space="preserve">9 J </t>
  </si>
  <si>
    <t>B003D24615</t>
  </si>
  <si>
    <t>10J</t>
  </si>
  <si>
    <t>B003EAC991</t>
  </si>
  <si>
    <t>17J</t>
  </si>
  <si>
    <t>B02779FC92</t>
  </si>
  <si>
    <t>19J</t>
  </si>
  <si>
    <t>B031A02E0B</t>
  </si>
  <si>
    <t>23J</t>
  </si>
  <si>
    <t>B04CA5C7BA</t>
  </si>
  <si>
    <t>25J</t>
  </si>
  <si>
    <t>B04CC1C96D</t>
  </si>
  <si>
    <t>26J</t>
  </si>
  <si>
    <t>B04D4A43BA</t>
  </si>
  <si>
    <t>27J</t>
  </si>
  <si>
    <t>B04D75F48F</t>
  </si>
  <si>
    <t>33J</t>
  </si>
  <si>
    <t>B050833FDF</t>
  </si>
  <si>
    <t>35J</t>
  </si>
  <si>
    <t>B051F7D7E1</t>
  </si>
  <si>
    <t>37J</t>
  </si>
  <si>
    <t>B0509E4535</t>
  </si>
  <si>
    <t>38J</t>
  </si>
  <si>
    <t>B050AA654D</t>
  </si>
  <si>
    <t>39 J</t>
  </si>
  <si>
    <t>B050BF05A0</t>
  </si>
  <si>
    <t>41J</t>
  </si>
  <si>
    <t>B050D19AB6</t>
  </si>
  <si>
    <t>43J</t>
  </si>
  <si>
    <t>B063C47BCF</t>
  </si>
  <si>
    <t>46J</t>
  </si>
  <si>
    <t>B067B9AD8C</t>
  </si>
  <si>
    <t>49J</t>
  </si>
  <si>
    <t>B0783431D9</t>
  </si>
  <si>
    <t>50J</t>
  </si>
  <si>
    <t>B0781F7FDB</t>
  </si>
  <si>
    <t>51J</t>
  </si>
  <si>
    <t>B0783C6DF0</t>
  </si>
  <si>
    <t>52J</t>
  </si>
  <si>
    <t>B0784229DD</t>
  </si>
  <si>
    <t>55J</t>
  </si>
  <si>
    <t>B07B575DFD</t>
  </si>
  <si>
    <t>60J</t>
  </si>
  <si>
    <t>B083A43609</t>
  </si>
  <si>
    <t>63J</t>
  </si>
  <si>
    <t>B083AAAB07</t>
  </si>
  <si>
    <t>65J</t>
  </si>
  <si>
    <t>B08CC1B0AF</t>
  </si>
  <si>
    <t>70J</t>
  </si>
  <si>
    <t>B0977C05F0</t>
  </si>
  <si>
    <t>71J</t>
  </si>
  <si>
    <t>B0C7CFAC23</t>
  </si>
  <si>
    <t>80J</t>
  </si>
  <si>
    <t>B0C74057E6</t>
  </si>
  <si>
    <t>75J</t>
  </si>
  <si>
    <t>B0C7D907ED</t>
  </si>
  <si>
    <t>88J</t>
  </si>
  <si>
    <t>B0CBC6A5D1</t>
  </si>
  <si>
    <t>89J</t>
  </si>
  <si>
    <t>B0D74E6399</t>
  </si>
  <si>
    <t>91J</t>
  </si>
  <si>
    <t>B0D6DC7336</t>
  </si>
  <si>
    <t>94J</t>
  </si>
  <si>
    <t>B0D6E6DC30</t>
  </si>
  <si>
    <t>100J</t>
  </si>
  <si>
    <t>B0FD003807</t>
  </si>
  <si>
    <t>106J</t>
  </si>
  <si>
    <t>B0EE1B1CFA</t>
  </si>
  <si>
    <t>108J</t>
  </si>
  <si>
    <t>B101EA8E4C</t>
  </si>
  <si>
    <t>118J</t>
  </si>
  <si>
    <t>B131A336C7</t>
  </si>
  <si>
    <t>119J</t>
  </si>
  <si>
    <t>B12DF64EFD</t>
  </si>
  <si>
    <t>128J</t>
  </si>
  <si>
    <t>B150DEA77A</t>
  </si>
  <si>
    <t>131J</t>
  </si>
  <si>
    <t>B15E07AA76</t>
  </si>
  <si>
    <t>141J</t>
  </si>
  <si>
    <t>B16960C0A2</t>
  </si>
  <si>
    <t>143J</t>
  </si>
  <si>
    <t>B16AB72936</t>
  </si>
  <si>
    <t>147J</t>
  </si>
  <si>
    <t>B173965D19</t>
  </si>
  <si>
    <t>149J</t>
  </si>
  <si>
    <t>B173543405</t>
  </si>
  <si>
    <t>150J</t>
  </si>
  <si>
    <t>B16F08BEA1</t>
  </si>
  <si>
    <t>159J</t>
  </si>
  <si>
    <t>94414345CF</t>
  </si>
  <si>
    <t>160J</t>
  </si>
  <si>
    <t>163J</t>
  </si>
  <si>
    <t>B18B4B0DBA</t>
  </si>
  <si>
    <t>164J</t>
  </si>
  <si>
    <t>B18E009346</t>
  </si>
  <si>
    <t>171J</t>
  </si>
  <si>
    <t>B1993CCB58</t>
  </si>
  <si>
    <t>174J</t>
  </si>
  <si>
    <t>B1B2E958F3</t>
  </si>
  <si>
    <t>175J</t>
  </si>
  <si>
    <t>B1A58EB6BC</t>
  </si>
  <si>
    <t>177J</t>
  </si>
  <si>
    <t>B1C08DA81C</t>
  </si>
  <si>
    <t>178J</t>
  </si>
  <si>
    <t>B1AE8846DF</t>
  </si>
  <si>
    <t>184J</t>
  </si>
  <si>
    <t>B1C5F1E867</t>
  </si>
  <si>
    <t>189J</t>
  </si>
  <si>
    <t>B1CA4CFB42</t>
  </si>
  <si>
    <t>191J</t>
  </si>
  <si>
    <t>B1CA3072F7</t>
  </si>
  <si>
    <t>196J</t>
  </si>
  <si>
    <t>B2118536EC</t>
  </si>
  <si>
    <t>198J</t>
  </si>
  <si>
    <t>B1D1E3D040</t>
  </si>
  <si>
    <t>199J</t>
  </si>
  <si>
    <t>B1D135D6D0</t>
  </si>
  <si>
    <t>200J</t>
  </si>
  <si>
    <t>8632312935</t>
  </si>
  <si>
    <t>201J</t>
  </si>
  <si>
    <t>B1D57617A6</t>
  </si>
  <si>
    <t>210J</t>
  </si>
  <si>
    <t>B1E649A310</t>
  </si>
  <si>
    <t>211J</t>
  </si>
  <si>
    <t>B1E65E3290</t>
  </si>
  <si>
    <t>212J</t>
  </si>
  <si>
    <t>B1EE132479</t>
  </si>
  <si>
    <t>216J</t>
  </si>
  <si>
    <t>B1FEF19F75</t>
  </si>
  <si>
    <t>217J</t>
  </si>
  <si>
    <t>B1F9C5D92D</t>
  </si>
  <si>
    <t>218J</t>
  </si>
  <si>
    <t>B1F9CA656C</t>
  </si>
  <si>
    <t>222J</t>
  </si>
  <si>
    <t>B1FBD007F1</t>
  </si>
  <si>
    <t>226J</t>
  </si>
  <si>
    <t>B214995D04</t>
  </si>
  <si>
    <t>228J</t>
  </si>
  <si>
    <t>230J digitalPA</t>
  </si>
  <si>
    <t>B21B648099</t>
  </si>
  <si>
    <t>231J zucchetti</t>
  </si>
  <si>
    <t>B2360CDA33</t>
  </si>
  <si>
    <t>232J</t>
  </si>
  <si>
    <t>B223A54888</t>
  </si>
  <si>
    <t>233J</t>
  </si>
  <si>
    <t>B234E9B64D</t>
  </si>
  <si>
    <t>234J</t>
  </si>
  <si>
    <t>B234F214E2</t>
  </si>
  <si>
    <t>240J</t>
  </si>
  <si>
    <t>B2413CE232</t>
  </si>
  <si>
    <t>243J</t>
  </si>
  <si>
    <t>B23D41A069</t>
  </si>
  <si>
    <t>244J</t>
  </si>
  <si>
    <t>B2422CE310</t>
  </si>
  <si>
    <t>247J</t>
  </si>
  <si>
    <t>B25D2812ED</t>
  </si>
  <si>
    <t>255J</t>
  </si>
  <si>
    <t>B26F399442</t>
  </si>
  <si>
    <t>256J</t>
  </si>
  <si>
    <t>B27B2AA08C</t>
  </si>
  <si>
    <t>259J</t>
  </si>
  <si>
    <t>B27EB958E8</t>
  </si>
  <si>
    <t>270J</t>
  </si>
  <si>
    <t>B29CBEDD4E</t>
  </si>
  <si>
    <t>273J</t>
  </si>
  <si>
    <t>B29694101C</t>
  </si>
  <si>
    <t>276J</t>
  </si>
  <si>
    <t>B29EDF41DD</t>
  </si>
  <si>
    <t>296J</t>
  </si>
  <si>
    <t>B2C3145305</t>
  </si>
  <si>
    <t>321J</t>
  </si>
  <si>
    <t>B2FDC585D9</t>
  </si>
  <si>
    <t>337J</t>
  </si>
  <si>
    <r>
      <t xml:space="preserve">B319B0D83A
</t>
    </r>
    <r>
      <rPr>
        <sz val="10"/>
        <color theme="1"/>
        <rFont val="Calibri"/>
        <family val="2"/>
        <scheme val="minor"/>
      </rPr>
      <t>B32EFF7D01</t>
    </r>
    <r>
      <rPr>
        <strike/>
        <sz val="10"/>
        <color theme="1"/>
        <rFont val="Calibri"/>
        <family val="2"/>
        <scheme val="minor"/>
      </rPr>
      <t xml:space="preserve">
</t>
    </r>
  </si>
  <si>
    <t>338J</t>
  </si>
  <si>
    <t>B3152CA65F</t>
  </si>
  <si>
    <t>339J</t>
  </si>
  <si>
    <t>B30853A3AD</t>
  </si>
  <si>
    <t>340J</t>
  </si>
  <si>
    <t>B3085F914C</t>
  </si>
  <si>
    <t>341J</t>
  </si>
  <si>
    <t>B34263956C</t>
  </si>
  <si>
    <t>342J</t>
  </si>
  <si>
    <t>B32618F891</t>
  </si>
  <si>
    <t>344J</t>
  </si>
  <si>
    <t>B3227D22E8</t>
  </si>
  <si>
    <t>345J</t>
  </si>
  <si>
    <t>B32268D6B4</t>
  </si>
  <si>
    <t>348J</t>
  </si>
  <si>
    <t>B32A5523C5</t>
  </si>
  <si>
    <t>351J</t>
  </si>
  <si>
    <t>B322355EB5</t>
  </si>
  <si>
    <t>353J</t>
  </si>
  <si>
    <t>B32FD21A05</t>
  </si>
  <si>
    <t>354J</t>
  </si>
  <si>
    <t>B344E7CF04</t>
  </si>
  <si>
    <t>358J</t>
  </si>
  <si>
    <t>B3611ED994</t>
  </si>
  <si>
    <t>362J</t>
  </si>
  <si>
    <t>B3426EC922</t>
  </si>
  <si>
    <t>367J</t>
  </si>
  <si>
    <t>B356326E7B</t>
  </si>
  <si>
    <t>368J</t>
  </si>
  <si>
    <t>B36324E1E3</t>
  </si>
  <si>
    <t>373J</t>
  </si>
  <si>
    <t>B363397163</t>
  </si>
  <si>
    <t>376J</t>
  </si>
  <si>
    <t>B3B6A99050</t>
  </si>
  <si>
    <t>377J</t>
  </si>
  <si>
    <t>B3817650F1</t>
  </si>
  <si>
    <t>378J</t>
  </si>
  <si>
    <t>B386E5D5C5</t>
  </si>
  <si>
    <t>383J</t>
  </si>
  <si>
    <t>B3B9BD40A3</t>
  </si>
  <si>
    <t>384J</t>
  </si>
  <si>
    <t>B40DF8FF4E</t>
  </si>
  <si>
    <t>387J griffa</t>
  </si>
  <si>
    <t>380J</t>
  </si>
  <si>
    <t>B3EB34F71E</t>
  </si>
  <si>
    <t>389J</t>
  </si>
  <si>
    <t>B412FC722A</t>
  </si>
  <si>
    <t>391J</t>
  </si>
  <si>
    <t>B41716CE13</t>
  </si>
  <si>
    <t>396J rif 94/2024</t>
  </si>
  <si>
    <t>B406F3AC48</t>
  </si>
  <si>
    <t>397J rif 94/2024</t>
  </si>
  <si>
    <t>B4089E5E19</t>
  </si>
  <si>
    <t>395J</t>
  </si>
  <si>
    <t>B401AF40DE</t>
  </si>
  <si>
    <t>399J</t>
  </si>
  <si>
    <t>B40A50E7E7</t>
  </si>
  <si>
    <t>404J rif 94/2024</t>
  </si>
  <si>
    <t>B41708E6E2</t>
  </si>
  <si>
    <t>407J</t>
  </si>
  <si>
    <t>B43B4C9924</t>
  </si>
  <si>
    <t>408J</t>
  </si>
  <si>
    <t>B45679141D</t>
  </si>
  <si>
    <t>412J</t>
  </si>
  <si>
    <t>B43CAF76C7</t>
  </si>
  <si>
    <t>413J</t>
  </si>
  <si>
    <t>B448A88CAF</t>
  </si>
  <si>
    <t>414J</t>
  </si>
  <si>
    <t>B43CAA0EF9</t>
  </si>
  <si>
    <t>416J</t>
  </si>
  <si>
    <t>B43CBE070E</t>
  </si>
  <si>
    <t>418J</t>
  </si>
  <si>
    <t>B44D2C8C11</t>
  </si>
  <si>
    <t>423J</t>
  </si>
  <si>
    <t>B44D2519DE</t>
  </si>
  <si>
    <t>425J</t>
  </si>
  <si>
    <t>B43DC3C71A</t>
  </si>
  <si>
    <t>427J</t>
  </si>
  <si>
    <t>B44009DC6D</t>
  </si>
  <si>
    <t>430J</t>
  </si>
  <si>
    <t>B44D12B741</t>
  </si>
  <si>
    <t>431J</t>
  </si>
  <si>
    <t>B47FA819D9</t>
  </si>
  <si>
    <t>432J</t>
  </si>
  <si>
    <t>B4598CE616</t>
  </si>
  <si>
    <t>450J</t>
  </si>
  <si>
    <t>B4AA3D7B6F</t>
  </si>
  <si>
    <t>434J</t>
  </si>
  <si>
    <t>B46AC7C598</t>
  </si>
  <si>
    <t>438J mail up</t>
  </si>
  <si>
    <t>B494A08CA4</t>
  </si>
  <si>
    <t>443J peroni</t>
  </si>
  <si>
    <t>B494907890</t>
  </si>
  <si>
    <t>458J</t>
  </si>
  <si>
    <t>B4D9B3B6B2</t>
  </si>
  <si>
    <t>459J</t>
  </si>
  <si>
    <t>B4DABE3576</t>
  </si>
  <si>
    <t>462J</t>
  </si>
  <si>
    <t>B4E7ECB113</t>
  </si>
  <si>
    <t>Responsabile unico del progetto 40%</t>
  </si>
  <si>
    <t>Collaborazione all’attività del RUP, quali responsabili e addetti alla gestione tecnico-amministrativa dell’intervento 10%</t>
  </si>
  <si>
    <t>Redazione del progetto (livello unico) gara 5%</t>
  </si>
  <si>
    <t>Predisposizione dei documenti di gara 5%</t>
  </si>
  <si>
    <t>Direzione dell’esecuzione ed eventuale direttore operativo 15%</t>
  </si>
  <si>
    <t>Coordinamento per la sicurezza in fase di esecuzione 10%</t>
  </si>
  <si>
    <t>Verifica requisiti OE 5%</t>
  </si>
  <si>
    <t>Regolare esecuzione 5%</t>
  </si>
  <si>
    <t>Verifica di conformità 5%</t>
  </si>
  <si>
    <t>Responsabile unico del progetto e
Redazione del progetto (livello unico) gara 45%</t>
  </si>
  <si>
    <t>Collaborazione all’attività del RUP, quali responsabili e addetti alla gestione tecnico-amministrativa dell’intervento e predisposizione documenti 15%</t>
  </si>
  <si>
    <t>Direzione dell’esecuzione ed eventuale direttore operativo e Coordinamento per la sicurezza in fase di esecuzione 25%</t>
  </si>
  <si>
    <t>Regolare esecuzione e/o verifica di conformità 10%</t>
  </si>
  <si>
    <t>SUBTOTALE</t>
  </si>
  <si>
    <t>RESTO da procedure</t>
  </si>
  <si>
    <t>lordo aziendale</t>
  </si>
  <si>
    <t xml:space="preserve">PROCEDURE 2024 </t>
  </si>
  <si>
    <t xml:space="preserve">ORDINI 2024 </t>
  </si>
  <si>
    <t>RIPARTIZIONE 2024</t>
  </si>
  <si>
    <t>Simona Makris</t>
  </si>
  <si>
    <t>Ilaria Castellani</t>
  </si>
  <si>
    <t>Assunta Colamonico</t>
  </si>
  <si>
    <t>Delia De Matteis</t>
  </si>
  <si>
    <t>Massimiliano Dentice d'Accadia</t>
  </si>
  <si>
    <t>Luigi Desantis</t>
  </si>
  <si>
    <t>Paola Fiorino</t>
  </si>
  <si>
    <t>Antonella Lamparelli</t>
  </si>
  <si>
    <t>Anna Rosa Larato</t>
  </si>
  <si>
    <t>Luise</t>
  </si>
  <si>
    <t>Simona Madeddu</t>
  </si>
  <si>
    <t>Alessia Mazzotta</t>
  </si>
  <si>
    <t>Emanuela Pace</t>
  </si>
  <si>
    <t>Marcello Parolini</t>
  </si>
  <si>
    <t>Linda Pasina</t>
  </si>
  <si>
    <t>Sarah Pesenti Campagnoni</t>
  </si>
  <si>
    <t>Daisy Radoicovich</t>
  </si>
  <si>
    <t>Fabiana Ragazzoni</t>
  </si>
  <si>
    <t>Fabio Vignola</t>
  </si>
  <si>
    <t>Laura Zanetti</t>
  </si>
  <si>
    <t>77/2024 convenzione MEPA</t>
  </si>
  <si>
    <t>78/2024 amazon</t>
  </si>
  <si>
    <t>Resp Area R.U.</t>
  </si>
  <si>
    <t>lordo busta paga gennaio 2025</t>
  </si>
  <si>
    <t>rinuncia, non erogato e spostato nel fondo art. 45 comma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</si>
</sst>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_-[$€-410]\ * #,##0.00_-;\-[$€-410]\ * #,##0.00_-;_-[$€-410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8" fillId="2" borderId="1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44" fontId="9" fillId="2" borderId="1" xfId="1" applyFont="1" applyFill="1" applyBorder="1"/>
    <xf numFmtId="44" fontId="9" fillId="2" borderId="6" xfId="1" applyFont="1" applyFill="1" applyBorder="1"/>
    <xf numFmtId="44" fontId="9" fillId="3" borderId="5" xfId="1" applyFont="1" applyFill="1" applyBorder="1"/>
    <xf numFmtId="44" fontId="9" fillId="3" borderId="1" xfId="1" applyFont="1" applyFill="1" applyBorder="1"/>
    <xf numFmtId="44" fontId="9" fillId="3" borderId="6" xfId="1" applyFont="1" applyFill="1" applyBorder="1"/>
    <xf numFmtId="44" fontId="9" fillId="0" borderId="5" xfId="0" applyNumberFormat="1" applyFont="1" applyBorder="1"/>
    <xf numFmtId="44" fontId="9" fillId="0" borderId="1" xfId="0" applyNumberFormat="1" applyFont="1" applyBorder="1"/>
    <xf numFmtId="44" fontId="9" fillId="0" borderId="13" xfId="0" applyNumberFormat="1" applyFont="1" applyBorder="1"/>
    <xf numFmtId="164" fontId="0" fillId="2" borderId="1" xfId="0" applyNumberFormat="1" applyFill="1" applyBorder="1"/>
    <xf numFmtId="164" fontId="0" fillId="4" borderId="1" xfId="0" applyNumberFormat="1" applyFill="1" applyBorder="1"/>
    <xf numFmtId="164" fontId="0" fillId="2" borderId="6" xfId="0" applyNumberFormat="1" applyFill="1" applyBorder="1"/>
    <xf numFmtId="44" fontId="0" fillId="3" borderId="5" xfId="1" applyFont="1" applyFill="1" applyBorder="1"/>
    <xf numFmtId="44" fontId="0" fillId="3" borderId="1" xfId="1" applyFont="1" applyFill="1" applyBorder="1"/>
    <xf numFmtId="44" fontId="0" fillId="3" borderId="6" xfId="1" applyFont="1" applyFill="1" applyBorder="1"/>
    <xf numFmtId="44" fontId="10" fillId="0" borderId="5" xfId="0" applyNumberFormat="1" applyFont="1" applyBorder="1"/>
    <xf numFmtId="44" fontId="8" fillId="0" borderId="13" xfId="0" applyNumberFormat="1" applyFont="1" applyBorder="1"/>
    <xf numFmtId="44" fontId="0" fillId="4" borderId="5" xfId="1" applyFont="1" applyFill="1" applyBorder="1"/>
    <xf numFmtId="44" fontId="10" fillId="3" borderId="1" xfId="1" applyFont="1" applyFill="1" applyBorder="1"/>
    <xf numFmtId="44" fontId="0" fillId="4" borderId="1" xfId="1" applyFont="1" applyFill="1" applyBorder="1"/>
    <xf numFmtId="44" fontId="10" fillId="4" borderId="1" xfId="1" applyFont="1" applyFill="1" applyBorder="1"/>
    <xf numFmtId="44" fontId="0" fillId="4" borderId="6" xfId="1" applyFont="1" applyFill="1" applyBorder="1"/>
    <xf numFmtId="164" fontId="10" fillId="2" borderId="1" xfId="0" applyNumberFormat="1" applyFont="1" applyFill="1" applyBorder="1"/>
    <xf numFmtId="0" fontId="0" fillId="4" borderId="1" xfId="0" applyFill="1" applyBorder="1"/>
    <xf numFmtId="0" fontId="0" fillId="2" borderId="1" xfId="0" applyFill="1" applyBorder="1"/>
    <xf numFmtId="0" fontId="0" fillId="2" borderId="6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164" fontId="0" fillId="0" borderId="7" xfId="0" applyNumberFormat="1" applyBorder="1"/>
    <xf numFmtId="164" fontId="11" fillId="0" borderId="8" xfId="0" applyNumberFormat="1" applyFont="1" applyBorder="1"/>
    <xf numFmtId="164" fontId="11" fillId="0" borderId="14" xfId="0" applyNumberFormat="1" applyFont="1" applyBorder="1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wrapText="1"/>
    </xf>
    <xf numFmtId="0" fontId="4" fillId="2" borderId="1" xfId="0" applyFont="1" applyFill="1" applyBorder="1"/>
    <xf numFmtId="49" fontId="4" fillId="2" borderId="1" xfId="0" applyNumberFormat="1" applyFont="1" applyFill="1" applyBorder="1"/>
    <xf numFmtId="0" fontId="6" fillId="2" borderId="1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4" fillId="3" borderId="5" xfId="0" applyFont="1" applyFill="1" applyBorder="1"/>
    <xf numFmtId="0" fontId="5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/>
    <xf numFmtId="49" fontId="5" fillId="3" borderId="1" xfId="0" applyNumberFormat="1" applyFont="1" applyFill="1" applyBorder="1"/>
    <xf numFmtId="0" fontId="5" fillId="3" borderId="5" xfId="0" applyFont="1" applyFill="1" applyBorder="1"/>
    <xf numFmtId="0" fontId="5" fillId="3" borderId="7" xfId="0" applyFont="1" applyFill="1" applyBorder="1"/>
    <xf numFmtId="49" fontId="5" fillId="3" borderId="8" xfId="0" applyNumberFormat="1" applyFont="1" applyFill="1" applyBorder="1"/>
    <xf numFmtId="0" fontId="4" fillId="3" borderId="1" xfId="0" applyFont="1" applyFill="1" applyBorder="1"/>
    <xf numFmtId="0" fontId="5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2" fillId="3" borderId="4" xfId="0" applyFont="1" applyFill="1" applyBorder="1" applyAlignment="1">
      <alignment vertical="center" wrapText="1"/>
    </xf>
    <xf numFmtId="49" fontId="4" fillId="3" borderId="6" xfId="0" applyNumberFormat="1" applyFont="1" applyFill="1" applyBorder="1"/>
    <xf numFmtId="49" fontId="5" fillId="3" borderId="6" xfId="0" applyNumberFormat="1" applyFont="1" applyFill="1" applyBorder="1"/>
    <xf numFmtId="49" fontId="6" fillId="3" borderId="6" xfId="0" applyNumberFormat="1" applyFont="1" applyFill="1" applyBorder="1" applyAlignment="1">
      <alignment wrapText="1"/>
    </xf>
    <xf numFmtId="0" fontId="4" fillId="3" borderId="6" xfId="0" applyFont="1" applyFill="1" applyBorder="1"/>
    <xf numFmtId="0" fontId="4" fillId="2" borderId="8" xfId="0" applyFont="1" applyFill="1" applyBorder="1"/>
    <xf numFmtId="0" fontId="4" fillId="3" borderId="8" xfId="0" applyFont="1" applyFill="1" applyBorder="1"/>
    <xf numFmtId="49" fontId="4" fillId="3" borderId="9" xfId="0" applyNumberFormat="1" applyFont="1" applyFill="1" applyBorder="1"/>
    <xf numFmtId="49" fontId="5" fillId="3" borderId="9" xfId="0" applyNumberFormat="1" applyFont="1" applyFill="1" applyBorder="1"/>
    <xf numFmtId="0" fontId="0" fillId="0" borderId="15" xfId="0" applyBorder="1"/>
    <xf numFmtId="0" fontId="0" fillId="0" borderId="6" xfId="0" applyBorder="1"/>
    <xf numFmtId="165" fontId="0" fillId="0" borderId="1" xfId="0" applyNumberFormat="1" applyBorder="1"/>
    <xf numFmtId="0" fontId="10" fillId="0" borderId="5" xfId="0" applyFont="1" applyBorder="1"/>
    <xf numFmtId="165" fontId="10" fillId="0" borderId="1" xfId="0" applyNumberFormat="1" applyFont="1" applyBorder="1"/>
    <xf numFmtId="44" fontId="10" fillId="0" borderId="1" xfId="0" applyNumberFormat="1" applyFont="1" applyBorder="1"/>
    <xf numFmtId="44" fontId="10" fillId="0" borderId="1" xfId="0" applyNumberFormat="1" applyFont="1" applyBorder="1" applyAlignment="1">
      <alignment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2" borderId="1" xfId="0" applyFont="1" applyFill="1" applyBorder="1" applyAlignment="1">
      <alignment horizontal="left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ile\Extra%20Capitolato\GARE%20E%20PROCEDURE%202025\incentivi%20tecnici%202024\INCENTIVI%20TECNICI%202024\pubblicazione\2024%20per%20pubblicazione%20incentivi%20tecni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 procedure"/>
      <sheetName val="2024 ordini"/>
      <sheetName val="ripartizione 80%"/>
      <sheetName val="ripartizione fondo 20%"/>
    </sheetNames>
    <sheetDataSet>
      <sheetData sheetId="0"/>
      <sheetData sheetId="1">
        <row r="241">
          <cell r="H241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7"/>
  <sheetViews>
    <sheetView tabSelected="1" workbookViewId="0"/>
  </sheetViews>
  <sheetFormatPr defaultRowHeight="14.5" x14ac:dyDescent="0.35"/>
  <cols>
    <col min="1" max="1" width="27" bestFit="1" customWidth="1"/>
    <col min="2" max="2" width="11.7265625" customWidth="1"/>
    <col min="3" max="3" width="21.7265625" customWidth="1"/>
    <col min="4" max="4" width="14" customWidth="1"/>
    <col min="5" max="6" width="11.26953125" customWidth="1"/>
    <col min="7" max="7" width="10.453125" customWidth="1"/>
    <col min="8" max="8" width="11.26953125" customWidth="1"/>
    <col min="9" max="11" width="10.81640625" customWidth="1"/>
    <col min="12" max="12" width="9.26953125" customWidth="1"/>
    <col min="13" max="13" width="10.26953125" customWidth="1"/>
    <col min="14" max="14" width="9.1796875" customWidth="1"/>
    <col min="15" max="15" width="16.7265625" customWidth="1"/>
    <col min="16" max="16" width="11.81640625" customWidth="1"/>
    <col min="17" max="17" width="10.81640625" customWidth="1"/>
    <col min="18" max="18" width="11.81640625" bestFit="1" customWidth="1"/>
    <col min="19" max="19" width="20.1796875" customWidth="1"/>
    <col min="20" max="20" width="10.26953125" bestFit="1" customWidth="1"/>
    <col min="22" max="22" width="10.26953125" bestFit="1" customWidth="1"/>
    <col min="23" max="23" width="11.26953125" bestFit="1" customWidth="1"/>
    <col min="24" max="24" width="10.26953125" bestFit="1" customWidth="1"/>
  </cols>
  <sheetData>
    <row r="1" spans="1:19" x14ac:dyDescent="0.35">
      <c r="A1" s="2"/>
      <c r="B1" s="84" t="s">
        <v>419</v>
      </c>
      <c r="C1" s="84"/>
      <c r="D1" s="84"/>
      <c r="E1" s="84"/>
      <c r="F1" s="84"/>
      <c r="G1" s="84"/>
      <c r="H1" s="84"/>
      <c r="I1" s="84"/>
      <c r="J1" s="85"/>
      <c r="K1" s="86" t="s">
        <v>420</v>
      </c>
      <c r="L1" s="87"/>
      <c r="M1" s="87"/>
      <c r="N1" s="87"/>
      <c r="O1" s="88"/>
      <c r="P1" s="89" t="s">
        <v>421</v>
      </c>
      <c r="Q1" s="90"/>
      <c r="R1" s="91"/>
      <c r="S1" s="77"/>
    </row>
    <row r="2" spans="1:19" ht="275.5" x14ac:dyDescent="0.35">
      <c r="A2" s="3"/>
      <c r="B2" s="4" t="s">
        <v>403</v>
      </c>
      <c r="C2" s="4" t="s">
        <v>404</v>
      </c>
      <c r="D2" s="4" t="s">
        <v>405</v>
      </c>
      <c r="E2" s="4" t="s">
        <v>406</v>
      </c>
      <c r="F2" s="4" t="s">
        <v>407</v>
      </c>
      <c r="G2" s="4" t="s">
        <v>408</v>
      </c>
      <c r="H2" s="4" t="s">
        <v>409</v>
      </c>
      <c r="I2" s="4" t="s">
        <v>410</v>
      </c>
      <c r="J2" s="5" t="s">
        <v>411</v>
      </c>
      <c r="K2" s="6" t="s">
        <v>412</v>
      </c>
      <c r="L2" s="7" t="s">
        <v>413</v>
      </c>
      <c r="M2" s="7" t="s">
        <v>414</v>
      </c>
      <c r="N2" s="7" t="s">
        <v>409</v>
      </c>
      <c r="O2" s="8" t="s">
        <v>415</v>
      </c>
      <c r="P2" s="9" t="s">
        <v>416</v>
      </c>
      <c r="Q2" s="10" t="s">
        <v>417</v>
      </c>
      <c r="R2" s="11" t="s">
        <v>418</v>
      </c>
      <c r="S2" s="11" t="s">
        <v>445</v>
      </c>
    </row>
    <row r="3" spans="1:19" x14ac:dyDescent="0.35">
      <c r="A3" s="3"/>
      <c r="B3" s="12">
        <v>8129.353087999998</v>
      </c>
      <c r="C3" s="12">
        <v>2032.3382719999995</v>
      </c>
      <c r="D3" s="12">
        <v>1016.1691359999998</v>
      </c>
      <c r="E3" s="12">
        <v>1016.1691359999998</v>
      </c>
      <c r="F3" s="12">
        <v>2973.579408000001</v>
      </c>
      <c r="G3" s="12"/>
      <c r="H3" s="12">
        <v>921.07048800000007</v>
      </c>
      <c r="I3" s="12">
        <v>1016.1691359999998</v>
      </c>
      <c r="J3" s="13">
        <v>1016.1691359999998</v>
      </c>
      <c r="K3" s="14">
        <v>1616.4639360000003</v>
      </c>
      <c r="L3" s="15">
        <v>538.82131199999992</v>
      </c>
      <c r="M3" s="15">
        <v>898.03552000000025</v>
      </c>
      <c r="N3" s="15">
        <v>57.5274</v>
      </c>
      <c r="O3" s="16">
        <v>359.21420799999993</v>
      </c>
      <c r="P3" s="17">
        <v>21591.080175999999</v>
      </c>
      <c r="Q3" s="18">
        <v>2324.4446240000043</v>
      </c>
      <c r="R3" s="19">
        <v>23915.524800000003</v>
      </c>
      <c r="S3" s="78"/>
    </row>
    <row r="4" spans="1:19" x14ac:dyDescent="0.35">
      <c r="A4" s="3" t="s">
        <v>422</v>
      </c>
      <c r="B4" s="20">
        <v>8129.35</v>
      </c>
      <c r="C4" s="20">
        <v>72.010000000000005</v>
      </c>
      <c r="D4" s="20">
        <v>753.52</v>
      </c>
      <c r="E4" s="20">
        <v>153.54</v>
      </c>
      <c r="F4" s="20">
        <v>731.92</v>
      </c>
      <c r="G4" s="21"/>
      <c r="H4" s="20">
        <f>829.09+69.03</f>
        <v>898.12</v>
      </c>
      <c r="I4" s="20">
        <v>690.97</v>
      </c>
      <c r="J4" s="22">
        <v>170.15</v>
      </c>
      <c r="K4" s="23">
        <f>+'[1]2024 ordini'!H241</f>
        <v>0</v>
      </c>
      <c r="L4" s="24">
        <v>165.68</v>
      </c>
      <c r="M4" s="24">
        <v>822.82</v>
      </c>
      <c r="N4" s="24">
        <v>53.01</v>
      </c>
      <c r="O4" s="25">
        <v>84.7</v>
      </c>
      <c r="P4" s="26">
        <f t="shared" ref="P4:P24" si="0">SUM(B4:O4)</f>
        <v>12725.790000000003</v>
      </c>
      <c r="Q4" s="1">
        <v>110.687</v>
      </c>
      <c r="R4" s="27">
        <f t="shared" ref="R4:R24" si="1">+P4+Q4</f>
        <v>12836.477000000003</v>
      </c>
      <c r="S4" s="82">
        <v>11304.48</v>
      </c>
    </row>
    <row r="5" spans="1:19" x14ac:dyDescent="0.35">
      <c r="A5" s="3" t="s">
        <v>423</v>
      </c>
      <c r="B5" s="21"/>
      <c r="C5" s="20">
        <v>68.28</v>
      </c>
      <c r="D5" s="21"/>
      <c r="E5" s="20">
        <v>56.24</v>
      </c>
      <c r="F5" s="21"/>
      <c r="G5" s="21"/>
      <c r="H5" s="20">
        <v>21.6</v>
      </c>
      <c r="I5" s="21"/>
      <c r="J5" s="22">
        <v>41.9</v>
      </c>
      <c r="K5" s="28"/>
      <c r="L5" s="29">
        <v>247.65</v>
      </c>
      <c r="M5" s="30"/>
      <c r="N5" s="24">
        <v>4.5199999999999996</v>
      </c>
      <c r="O5" s="25">
        <v>27.99</v>
      </c>
      <c r="P5" s="26">
        <f t="shared" si="0"/>
        <v>468.18</v>
      </c>
      <c r="Q5" s="1">
        <v>110.687</v>
      </c>
      <c r="R5" s="27">
        <f t="shared" si="1"/>
        <v>578.86699999999996</v>
      </c>
      <c r="S5" s="81">
        <v>452.77163999999999</v>
      </c>
    </row>
    <row r="6" spans="1:19" x14ac:dyDescent="0.35">
      <c r="A6" s="3" t="s">
        <v>424</v>
      </c>
      <c r="B6" s="21"/>
      <c r="C6" s="20"/>
      <c r="D6" s="21"/>
      <c r="E6" s="21"/>
      <c r="F6" s="20">
        <v>6.6</v>
      </c>
      <c r="G6" s="21"/>
      <c r="H6" s="21"/>
      <c r="I6" s="20">
        <v>0.8</v>
      </c>
      <c r="J6" s="22"/>
      <c r="K6" s="28"/>
      <c r="L6" s="31"/>
      <c r="M6" s="30"/>
      <c r="N6" s="30"/>
      <c r="O6" s="32"/>
      <c r="P6" s="26">
        <f t="shared" si="0"/>
        <v>7.3999999999999995</v>
      </c>
      <c r="Q6" s="1">
        <v>110.687</v>
      </c>
      <c r="R6" s="27">
        <f t="shared" si="1"/>
        <v>118.087</v>
      </c>
      <c r="S6" s="81">
        <v>92.369039999999998</v>
      </c>
    </row>
    <row r="7" spans="1:19" x14ac:dyDescent="0.35">
      <c r="A7" s="3" t="s">
        <v>425</v>
      </c>
      <c r="B7" s="21"/>
      <c r="C7" s="20"/>
      <c r="D7" s="21"/>
      <c r="E7" s="21"/>
      <c r="F7" s="21"/>
      <c r="G7" s="21"/>
      <c r="H7" s="21"/>
      <c r="I7" s="20">
        <v>2.44</v>
      </c>
      <c r="J7" s="22"/>
      <c r="K7" s="28"/>
      <c r="L7" s="31"/>
      <c r="M7" s="24">
        <v>2</v>
      </c>
      <c r="N7" s="30"/>
      <c r="O7" s="25">
        <v>2.48</v>
      </c>
      <c r="P7" s="26">
        <f t="shared" si="0"/>
        <v>6.92</v>
      </c>
      <c r="Q7" s="1">
        <v>110.687</v>
      </c>
      <c r="R7" s="27">
        <f t="shared" si="1"/>
        <v>117.607</v>
      </c>
      <c r="S7" s="81">
        <v>91.990560000000002</v>
      </c>
    </row>
    <row r="8" spans="1:19" x14ac:dyDescent="0.35">
      <c r="A8" s="3" t="s">
        <v>426</v>
      </c>
      <c r="B8" s="21"/>
      <c r="C8" s="20"/>
      <c r="D8" s="21"/>
      <c r="E8" s="21"/>
      <c r="F8" s="20">
        <f>352.8+207.08</f>
        <v>559.88</v>
      </c>
      <c r="G8" s="21"/>
      <c r="H8" s="21"/>
      <c r="I8" s="20">
        <v>58.8</v>
      </c>
      <c r="J8" s="22">
        <f>9.51+69.03</f>
        <v>78.540000000000006</v>
      </c>
      <c r="K8" s="28"/>
      <c r="L8" s="31"/>
      <c r="M8" s="30"/>
      <c r="N8" s="30"/>
      <c r="O8" s="25">
        <v>18.309999999999999</v>
      </c>
      <c r="P8" s="26">
        <f t="shared" si="0"/>
        <v>715.52999999999986</v>
      </c>
      <c r="Q8" s="1">
        <v>110.687</v>
      </c>
      <c r="R8" s="27">
        <f t="shared" si="1"/>
        <v>826.21699999999987</v>
      </c>
      <c r="S8" s="81">
        <v>646.23468000000003</v>
      </c>
    </row>
    <row r="9" spans="1:19" x14ac:dyDescent="0.35">
      <c r="A9" s="3" t="s">
        <v>427</v>
      </c>
      <c r="B9" s="21"/>
      <c r="C9" s="20"/>
      <c r="D9" s="21"/>
      <c r="E9" s="21"/>
      <c r="F9" s="20">
        <v>19.2</v>
      </c>
      <c r="G9" s="21"/>
      <c r="H9" s="21"/>
      <c r="I9" s="20">
        <v>6.4</v>
      </c>
      <c r="J9" s="22"/>
      <c r="K9" s="28"/>
      <c r="L9" s="31"/>
      <c r="M9" s="30"/>
      <c r="N9" s="30"/>
      <c r="O9" s="32"/>
      <c r="P9" s="26">
        <f t="shared" si="0"/>
        <v>25.6</v>
      </c>
      <c r="Q9" s="1">
        <v>110.687</v>
      </c>
      <c r="R9" s="27">
        <f t="shared" si="1"/>
        <v>136.28700000000001</v>
      </c>
      <c r="S9" s="81">
        <v>106.60187999999999</v>
      </c>
    </row>
    <row r="10" spans="1:19" x14ac:dyDescent="0.35">
      <c r="A10" s="3" t="s">
        <v>428</v>
      </c>
      <c r="B10" s="21"/>
      <c r="C10" s="20"/>
      <c r="D10" s="21"/>
      <c r="E10" s="21"/>
      <c r="F10" s="21"/>
      <c r="G10" s="21"/>
      <c r="H10" s="21"/>
      <c r="I10" s="21"/>
      <c r="J10" s="22"/>
      <c r="K10" s="28"/>
      <c r="L10" s="31"/>
      <c r="M10" s="30"/>
      <c r="N10" s="30"/>
      <c r="O10" s="25">
        <v>26.26</v>
      </c>
      <c r="P10" s="26">
        <f t="shared" si="0"/>
        <v>26.26</v>
      </c>
      <c r="Q10" s="1">
        <v>110.687</v>
      </c>
      <c r="R10" s="27">
        <f t="shared" si="1"/>
        <v>136.947</v>
      </c>
      <c r="S10" s="81">
        <v>107.1198</v>
      </c>
    </row>
    <row r="11" spans="1:19" x14ac:dyDescent="0.35">
      <c r="A11" s="3" t="s">
        <v>429</v>
      </c>
      <c r="B11" s="21"/>
      <c r="C11" s="20"/>
      <c r="D11" s="21"/>
      <c r="E11" s="21"/>
      <c r="F11" s="21"/>
      <c r="G11" s="21"/>
      <c r="H11" s="21"/>
      <c r="I11" s="21"/>
      <c r="J11" s="22"/>
      <c r="K11" s="28"/>
      <c r="L11" s="31"/>
      <c r="M11" s="24">
        <v>18</v>
      </c>
      <c r="N11" s="30"/>
      <c r="O11" s="25">
        <v>5.5</v>
      </c>
      <c r="P11" s="26">
        <f t="shared" si="0"/>
        <v>23.5</v>
      </c>
      <c r="Q11" s="1">
        <v>110.687</v>
      </c>
      <c r="R11" s="27">
        <f t="shared" si="1"/>
        <v>134.18700000000001</v>
      </c>
      <c r="S11" s="81">
        <v>104.95847999999999</v>
      </c>
    </row>
    <row r="12" spans="1:19" x14ac:dyDescent="0.35">
      <c r="A12" s="3" t="s">
        <v>430</v>
      </c>
      <c r="B12" s="21"/>
      <c r="C12" s="20"/>
      <c r="D12" s="21"/>
      <c r="E12" s="21"/>
      <c r="F12" s="21"/>
      <c r="G12" s="21"/>
      <c r="H12" s="21"/>
      <c r="I12" s="21"/>
      <c r="J12" s="22"/>
      <c r="K12" s="28"/>
      <c r="L12" s="31"/>
      <c r="M12" s="30"/>
      <c r="N12" s="30"/>
      <c r="O12" s="25">
        <v>2.81</v>
      </c>
      <c r="P12" s="26">
        <f t="shared" si="0"/>
        <v>2.81</v>
      </c>
      <c r="Q12" s="1">
        <v>110.687</v>
      </c>
      <c r="R12" s="27">
        <f t="shared" si="1"/>
        <v>113.497</v>
      </c>
      <c r="S12" s="81">
        <v>88.773479999999992</v>
      </c>
    </row>
    <row r="13" spans="1:19" x14ac:dyDescent="0.35">
      <c r="A13" s="80" t="s">
        <v>431</v>
      </c>
      <c r="B13" s="21"/>
      <c r="C13" s="20"/>
      <c r="D13" s="21"/>
      <c r="E13" s="21"/>
      <c r="F13" s="21"/>
      <c r="G13" s="21"/>
      <c r="H13" s="21"/>
      <c r="I13" s="21"/>
      <c r="J13" s="22"/>
      <c r="K13" s="28"/>
      <c r="L13" s="31"/>
      <c r="M13" s="24">
        <v>4</v>
      </c>
      <c r="N13" s="30"/>
      <c r="O13" s="25">
        <v>1.6</v>
      </c>
      <c r="P13" s="26">
        <f t="shared" si="0"/>
        <v>5.6</v>
      </c>
      <c r="Q13" s="1">
        <v>110.687</v>
      </c>
      <c r="R13" s="27">
        <f t="shared" si="1"/>
        <v>116.28699999999999</v>
      </c>
      <c r="S13" s="81">
        <v>90.954719999999995</v>
      </c>
    </row>
    <row r="14" spans="1:19" x14ac:dyDescent="0.35">
      <c r="A14" s="3" t="s">
        <v>432</v>
      </c>
      <c r="B14" s="21"/>
      <c r="C14" s="20">
        <v>169.66</v>
      </c>
      <c r="D14" s="20">
        <v>2</v>
      </c>
      <c r="E14" s="20">
        <v>365.24</v>
      </c>
      <c r="F14" s="20">
        <v>141.26</v>
      </c>
      <c r="G14" s="21"/>
      <c r="H14" s="20">
        <v>1.35</v>
      </c>
      <c r="I14" s="20">
        <v>45.6</v>
      </c>
      <c r="J14" s="22">
        <v>335.79</v>
      </c>
      <c r="K14" s="28"/>
      <c r="L14" s="24">
        <v>86.86</v>
      </c>
      <c r="M14" s="30"/>
      <c r="N14" s="30"/>
      <c r="O14" s="25">
        <v>9.66</v>
      </c>
      <c r="P14" s="26">
        <f t="shared" si="0"/>
        <v>1157.42</v>
      </c>
      <c r="Q14" s="1">
        <v>110.687</v>
      </c>
      <c r="R14" s="27">
        <f t="shared" si="1"/>
        <v>1268.107</v>
      </c>
      <c r="S14" s="81">
        <v>991.86660000000006</v>
      </c>
    </row>
    <row r="15" spans="1:19" x14ac:dyDescent="0.35">
      <c r="A15" s="3" t="s">
        <v>433</v>
      </c>
      <c r="B15" s="21"/>
      <c r="C15" s="20"/>
      <c r="D15" s="20">
        <v>2.48</v>
      </c>
      <c r="E15" s="21"/>
      <c r="F15" s="20">
        <v>43.2</v>
      </c>
      <c r="G15" s="21"/>
      <c r="H15" s="21"/>
      <c r="I15" s="20">
        <v>14.4</v>
      </c>
      <c r="J15" s="22"/>
      <c r="K15" s="28"/>
      <c r="L15" s="30"/>
      <c r="M15" s="30"/>
      <c r="N15" s="30"/>
      <c r="O15" s="32"/>
      <c r="P15" s="26">
        <f t="shared" si="0"/>
        <v>60.08</v>
      </c>
      <c r="Q15" s="1">
        <v>110.687</v>
      </c>
      <c r="R15" s="27">
        <f t="shared" si="1"/>
        <v>170.767</v>
      </c>
      <c r="S15" s="81">
        <v>133.56360000000001</v>
      </c>
    </row>
    <row r="16" spans="1:19" ht="43.5" x14ac:dyDescent="0.35">
      <c r="A16" s="3" t="s">
        <v>444</v>
      </c>
      <c r="B16" s="21"/>
      <c r="C16" s="20"/>
      <c r="D16" s="21"/>
      <c r="E16" s="21"/>
      <c r="F16" s="20">
        <v>895.1</v>
      </c>
      <c r="G16" s="21"/>
      <c r="H16" s="21"/>
      <c r="I16" s="21"/>
      <c r="J16" s="22"/>
      <c r="K16" s="28"/>
      <c r="L16" s="30"/>
      <c r="M16" s="30"/>
      <c r="N16" s="30"/>
      <c r="O16" s="25">
        <v>0.34</v>
      </c>
      <c r="P16" s="26">
        <f t="shared" si="0"/>
        <v>895.44</v>
      </c>
      <c r="Q16" s="1">
        <v>110.687</v>
      </c>
      <c r="R16" s="27">
        <f t="shared" si="1"/>
        <v>1006.1270000000001</v>
      </c>
      <c r="S16" s="83" t="s">
        <v>446</v>
      </c>
    </row>
    <row r="17" spans="1:19" x14ac:dyDescent="0.35">
      <c r="A17" s="3" t="s">
        <v>434</v>
      </c>
      <c r="B17" s="21"/>
      <c r="C17" s="20"/>
      <c r="D17" s="21"/>
      <c r="E17" s="21"/>
      <c r="F17" s="21"/>
      <c r="G17" s="21"/>
      <c r="H17" s="21"/>
      <c r="I17" s="21"/>
      <c r="J17" s="22"/>
      <c r="K17" s="28"/>
      <c r="L17" s="30"/>
      <c r="M17" s="24">
        <v>5.4</v>
      </c>
      <c r="N17" s="30"/>
      <c r="O17" s="25">
        <v>4.24</v>
      </c>
      <c r="P17" s="26">
        <f t="shared" si="0"/>
        <v>9.64</v>
      </c>
      <c r="Q17" s="1">
        <v>110.687</v>
      </c>
      <c r="R17" s="27">
        <f t="shared" si="1"/>
        <v>120.327</v>
      </c>
      <c r="S17" s="81">
        <v>94.122</v>
      </c>
    </row>
    <row r="18" spans="1:19" x14ac:dyDescent="0.35">
      <c r="A18" s="3" t="s">
        <v>435</v>
      </c>
      <c r="B18" s="21"/>
      <c r="C18" s="20"/>
      <c r="D18" s="21"/>
      <c r="E18" s="21"/>
      <c r="F18" s="21"/>
      <c r="G18" s="21"/>
      <c r="H18" s="21"/>
      <c r="I18" s="21"/>
      <c r="J18" s="22"/>
      <c r="K18" s="28"/>
      <c r="L18" s="30"/>
      <c r="M18" s="30"/>
      <c r="N18" s="30"/>
      <c r="O18" s="25">
        <v>73.86</v>
      </c>
      <c r="P18" s="26">
        <f t="shared" si="0"/>
        <v>73.86</v>
      </c>
      <c r="Q18" s="1">
        <v>110.687</v>
      </c>
      <c r="R18" s="27">
        <f t="shared" si="1"/>
        <v>184.547</v>
      </c>
      <c r="S18" s="79">
        <v>144.35028</v>
      </c>
    </row>
    <row r="19" spans="1:19" x14ac:dyDescent="0.35">
      <c r="A19" s="3" t="s">
        <v>436</v>
      </c>
      <c r="B19" s="21"/>
      <c r="C19" s="20">
        <f>1559.23+138.05</f>
        <v>1697.28</v>
      </c>
      <c r="D19" s="20">
        <f>189.14+69.03</f>
        <v>258.16999999999996</v>
      </c>
      <c r="E19" s="20">
        <f>372.12+69.03</f>
        <v>441.15</v>
      </c>
      <c r="F19" s="33">
        <v>187.94</v>
      </c>
      <c r="G19" s="21"/>
      <c r="H19" s="21"/>
      <c r="I19" s="20">
        <f>64.65+69.03</f>
        <v>133.68</v>
      </c>
      <c r="J19" s="22">
        <v>352.57</v>
      </c>
      <c r="K19" s="28"/>
      <c r="L19" s="24">
        <f>37.2+1.2</f>
        <v>38.400000000000006</v>
      </c>
      <c r="M19" s="30"/>
      <c r="N19" s="30"/>
      <c r="O19" s="25">
        <f>53.2+0.8</f>
        <v>54</v>
      </c>
      <c r="P19" s="26">
        <f t="shared" si="0"/>
        <v>3163.19</v>
      </c>
      <c r="Q19" s="1">
        <v>110.687</v>
      </c>
      <c r="R19" s="27">
        <f t="shared" si="1"/>
        <v>3273.877</v>
      </c>
      <c r="S19" s="79">
        <v>2560.2976800000001</v>
      </c>
    </row>
    <row r="20" spans="1:19" x14ac:dyDescent="0.35">
      <c r="A20" s="3" t="s">
        <v>437</v>
      </c>
      <c r="B20" s="21"/>
      <c r="C20" s="20"/>
      <c r="D20" s="21"/>
      <c r="E20" s="21"/>
      <c r="F20" s="21"/>
      <c r="G20" s="21"/>
      <c r="H20" s="21"/>
      <c r="I20" s="20">
        <v>7.2</v>
      </c>
      <c r="J20" s="22"/>
      <c r="K20" s="28"/>
      <c r="L20" s="30"/>
      <c r="M20" s="30"/>
      <c r="N20" s="30"/>
      <c r="O20" s="25">
        <v>3.8</v>
      </c>
      <c r="P20" s="26">
        <f t="shared" si="0"/>
        <v>11</v>
      </c>
      <c r="Q20" s="1">
        <v>110.687</v>
      </c>
      <c r="R20" s="27">
        <f t="shared" si="1"/>
        <v>121.687</v>
      </c>
      <c r="S20" s="79">
        <v>95.177760000000006</v>
      </c>
    </row>
    <row r="21" spans="1:19" x14ac:dyDescent="0.35">
      <c r="A21" s="3" t="s">
        <v>438</v>
      </c>
      <c r="B21" s="21"/>
      <c r="C21" s="20"/>
      <c r="D21" s="21"/>
      <c r="E21" s="21"/>
      <c r="F21" s="20">
        <v>168</v>
      </c>
      <c r="G21" s="21"/>
      <c r="H21" s="21"/>
      <c r="I21" s="21"/>
      <c r="J21" s="22"/>
      <c r="K21" s="28"/>
      <c r="L21" s="30"/>
      <c r="M21" s="24">
        <v>6.68</v>
      </c>
      <c r="N21" s="30"/>
      <c r="O21" s="32"/>
      <c r="P21" s="26">
        <f t="shared" si="0"/>
        <v>174.68</v>
      </c>
      <c r="Q21" s="1">
        <v>110.687</v>
      </c>
      <c r="R21" s="27">
        <f t="shared" si="1"/>
        <v>285.36700000000002</v>
      </c>
      <c r="S21" s="79">
        <v>223.20359999999999</v>
      </c>
    </row>
    <row r="22" spans="1:19" x14ac:dyDescent="0.35">
      <c r="A22" s="3" t="s">
        <v>439</v>
      </c>
      <c r="B22" s="21"/>
      <c r="C22" s="20"/>
      <c r="D22" s="21"/>
      <c r="E22" s="21"/>
      <c r="F22" s="20">
        <v>84.52</v>
      </c>
      <c r="G22" s="21"/>
      <c r="H22" s="21"/>
      <c r="I22" s="20">
        <v>28</v>
      </c>
      <c r="J22" s="22">
        <v>7.8</v>
      </c>
      <c r="K22" s="28"/>
      <c r="L22" s="30"/>
      <c r="M22" s="24">
        <v>17.2</v>
      </c>
      <c r="N22" s="30"/>
      <c r="O22" s="25">
        <v>16.809999999999999</v>
      </c>
      <c r="P22" s="26">
        <f t="shared" si="0"/>
        <v>154.32999999999998</v>
      </c>
      <c r="Q22" s="1">
        <v>110.687</v>
      </c>
      <c r="R22" s="27">
        <f t="shared" si="1"/>
        <v>265.017</v>
      </c>
      <c r="S22" s="79">
        <v>207.28752</v>
      </c>
    </row>
    <row r="23" spans="1:19" x14ac:dyDescent="0.35">
      <c r="A23" s="3" t="s">
        <v>440</v>
      </c>
      <c r="B23" s="34"/>
      <c r="C23" s="35">
        <v>25.11</v>
      </c>
      <c r="D23" s="34"/>
      <c r="E23" s="34"/>
      <c r="F23" s="34"/>
      <c r="G23" s="34"/>
      <c r="H23" s="34"/>
      <c r="I23" s="34"/>
      <c r="J23" s="36">
        <v>29.42</v>
      </c>
      <c r="K23" s="28"/>
      <c r="L23" s="24">
        <v>0.24</v>
      </c>
      <c r="M23" s="30"/>
      <c r="N23" s="30"/>
      <c r="O23" s="25">
        <v>22.97</v>
      </c>
      <c r="P23" s="26">
        <f t="shared" si="0"/>
        <v>77.740000000000009</v>
      </c>
      <c r="Q23" s="1">
        <v>110.687</v>
      </c>
      <c r="R23" s="27">
        <f t="shared" si="1"/>
        <v>188.42700000000002</v>
      </c>
      <c r="S23" s="79">
        <v>147.38808</v>
      </c>
    </row>
    <row r="24" spans="1:19" x14ac:dyDescent="0.35">
      <c r="A24" s="3" t="s">
        <v>441</v>
      </c>
      <c r="B24" s="34"/>
      <c r="C24" s="35"/>
      <c r="D24" s="34"/>
      <c r="E24" s="34"/>
      <c r="F24" s="20">
        <v>135.96</v>
      </c>
      <c r="G24" s="34"/>
      <c r="H24" s="34"/>
      <c r="I24" s="35">
        <v>27.88</v>
      </c>
      <c r="J24" s="36"/>
      <c r="K24" s="28"/>
      <c r="L24" s="30"/>
      <c r="M24" s="24">
        <v>21.94</v>
      </c>
      <c r="N24" s="30"/>
      <c r="O24" s="25">
        <v>3.88</v>
      </c>
      <c r="P24" s="26">
        <f t="shared" si="0"/>
        <v>189.66</v>
      </c>
      <c r="Q24" s="1">
        <v>110.687</v>
      </c>
      <c r="R24" s="27">
        <f t="shared" si="1"/>
        <v>300.34699999999998</v>
      </c>
      <c r="S24" s="79">
        <v>234.92652000000001</v>
      </c>
    </row>
    <row r="25" spans="1:19" ht="15" thickBot="1" x14ac:dyDescent="0.4">
      <c r="A25" s="37"/>
      <c r="B25" s="38"/>
      <c r="C25" s="38"/>
      <c r="D25" s="38"/>
      <c r="E25" s="38"/>
      <c r="F25" s="38"/>
      <c r="G25" s="38"/>
      <c r="H25" s="38"/>
      <c r="I25" s="38"/>
      <c r="J25" s="39"/>
      <c r="K25" s="40"/>
      <c r="L25" s="41"/>
      <c r="M25" s="41"/>
      <c r="N25" s="41"/>
      <c r="O25" s="42"/>
      <c r="P25" s="43"/>
      <c r="Q25" s="44"/>
      <c r="R25" s="45"/>
      <c r="S25" s="39"/>
    </row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  <row r="44" customFormat="1" x14ac:dyDescent="0.35"/>
    <row r="45" customFormat="1" x14ac:dyDescent="0.35"/>
    <row r="46" customFormat="1" x14ac:dyDescent="0.35"/>
    <row r="47" customFormat="1" x14ac:dyDescent="0.35"/>
    <row r="48" customFormat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</sheetData>
  <mergeCells count="3">
    <mergeCell ref="B1:J1"/>
    <mergeCell ref="K1:O1"/>
    <mergeCell ref="P1:R1"/>
  </mergeCells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7"/>
  <sheetViews>
    <sheetView workbookViewId="0"/>
  </sheetViews>
  <sheetFormatPr defaultRowHeight="14.5" x14ac:dyDescent="0.35"/>
  <cols>
    <col min="1" max="1" width="27" bestFit="1" customWidth="1"/>
    <col min="2" max="2" width="11.7265625" bestFit="1" customWidth="1"/>
    <col min="3" max="3" width="21.7265625" bestFit="1" customWidth="1"/>
    <col min="4" max="4" width="14" bestFit="1" customWidth="1"/>
    <col min="5" max="6" width="11.26953125" bestFit="1" customWidth="1"/>
    <col min="7" max="7" width="10.453125" bestFit="1" customWidth="1"/>
    <col min="8" max="8" width="11.26953125" bestFit="1" customWidth="1"/>
    <col min="9" max="11" width="10.81640625" bestFit="1" customWidth="1"/>
    <col min="12" max="12" width="9.26953125" bestFit="1" customWidth="1"/>
    <col min="13" max="13" width="10.26953125" bestFit="1" customWidth="1"/>
    <col min="15" max="15" width="16.7265625" bestFit="1" customWidth="1"/>
    <col min="16" max="16" width="11.81640625" bestFit="1" customWidth="1"/>
    <col min="17" max="17" width="10.81640625" bestFit="1" customWidth="1"/>
    <col min="18" max="18" width="11.81640625" bestFit="1" customWidth="1"/>
    <col min="19" max="19" width="20.1796875" customWidth="1"/>
    <col min="23" max="23" width="10.26953125" bestFit="1" customWidth="1"/>
    <col min="25" max="25" width="10.26953125" bestFit="1" customWidth="1"/>
    <col min="26" max="26" width="11.26953125" bestFit="1" customWidth="1"/>
    <col min="27" max="27" width="10.26953125" bestFit="1" customWidth="1"/>
  </cols>
  <sheetData>
    <row r="1" spans="1:8" x14ac:dyDescent="0.35">
      <c r="A1" s="46" t="s">
        <v>0</v>
      </c>
      <c r="B1" s="47" t="s">
        <v>1</v>
      </c>
      <c r="C1" s="57" t="s">
        <v>123</v>
      </c>
      <c r="D1" s="57" t="s">
        <v>1</v>
      </c>
      <c r="E1" s="57" t="s">
        <v>123</v>
      </c>
      <c r="F1" s="68" t="s">
        <v>1</v>
      </c>
      <c r="G1" s="56" t="s">
        <v>123</v>
      </c>
      <c r="H1" s="68" t="s">
        <v>1</v>
      </c>
    </row>
    <row r="2" spans="1:8" ht="39.5" x14ac:dyDescent="0.35">
      <c r="A2" s="48" t="s">
        <v>2</v>
      </c>
      <c r="B2" s="49" t="s">
        <v>3</v>
      </c>
      <c r="C2" s="65" t="s">
        <v>124</v>
      </c>
      <c r="D2" s="59" t="s">
        <v>125</v>
      </c>
      <c r="E2" s="65" t="s">
        <v>253</v>
      </c>
      <c r="F2" s="69" t="s">
        <v>254</v>
      </c>
      <c r="G2" s="58" t="s">
        <v>381</v>
      </c>
      <c r="H2" s="69" t="s">
        <v>382</v>
      </c>
    </row>
    <row r="3" spans="1:8" x14ac:dyDescent="0.35">
      <c r="A3" s="48" t="s">
        <v>4</v>
      </c>
      <c r="B3" s="49" t="s">
        <v>5</v>
      </c>
      <c r="C3" s="65" t="s">
        <v>126</v>
      </c>
      <c r="D3" s="60" t="s">
        <v>127</v>
      </c>
      <c r="E3" s="65" t="s">
        <v>255</v>
      </c>
      <c r="F3" s="69" t="s">
        <v>256</v>
      </c>
      <c r="G3" s="58" t="s">
        <v>383</v>
      </c>
      <c r="H3" s="69" t="s">
        <v>384</v>
      </c>
    </row>
    <row r="4" spans="1:8" x14ac:dyDescent="0.35">
      <c r="A4" s="48" t="s">
        <v>6</v>
      </c>
      <c r="B4" s="50" t="s">
        <v>7</v>
      </c>
      <c r="C4" s="65" t="s">
        <v>128</v>
      </c>
      <c r="D4" s="60" t="s">
        <v>129</v>
      </c>
      <c r="E4" s="65" t="s">
        <v>257</v>
      </c>
      <c r="F4" s="69" t="s">
        <v>258</v>
      </c>
      <c r="G4" s="58" t="s">
        <v>385</v>
      </c>
      <c r="H4" s="69" t="s">
        <v>386</v>
      </c>
    </row>
    <row r="5" spans="1:8" x14ac:dyDescent="0.35">
      <c r="A5" s="48" t="s">
        <v>8</v>
      </c>
      <c r="B5" s="50" t="s">
        <v>9</v>
      </c>
      <c r="C5" s="65" t="s">
        <v>130</v>
      </c>
      <c r="D5" s="59" t="s">
        <v>131</v>
      </c>
      <c r="E5" s="65" t="s">
        <v>259</v>
      </c>
      <c r="F5" s="69" t="s">
        <v>260</v>
      </c>
      <c r="G5" s="58" t="s">
        <v>387</v>
      </c>
      <c r="H5" s="69" t="s">
        <v>388</v>
      </c>
    </row>
    <row r="6" spans="1:8" x14ac:dyDescent="0.35">
      <c r="A6" s="48" t="s">
        <v>10</v>
      </c>
      <c r="B6" s="49" t="s">
        <v>11</v>
      </c>
      <c r="C6" s="67" t="s">
        <v>132</v>
      </c>
      <c r="D6" s="59" t="s">
        <v>133</v>
      </c>
      <c r="E6" s="65" t="s">
        <v>261</v>
      </c>
      <c r="F6" s="70" t="s">
        <v>262</v>
      </c>
      <c r="G6" s="58" t="s">
        <v>389</v>
      </c>
      <c r="H6" s="69" t="s">
        <v>390</v>
      </c>
    </row>
    <row r="7" spans="1:8" x14ac:dyDescent="0.35">
      <c r="A7" s="48" t="s">
        <v>12</v>
      </c>
      <c r="B7" s="49" t="s">
        <v>13</v>
      </c>
      <c r="C7" s="65" t="s">
        <v>134</v>
      </c>
      <c r="D7" s="59" t="s">
        <v>135</v>
      </c>
      <c r="E7" s="66" t="s">
        <v>263</v>
      </c>
      <c r="F7" s="70" t="s">
        <v>264</v>
      </c>
      <c r="G7" s="58" t="s">
        <v>391</v>
      </c>
      <c r="H7" s="69" t="s">
        <v>392</v>
      </c>
    </row>
    <row r="8" spans="1:8" x14ac:dyDescent="0.35">
      <c r="A8" s="48" t="s">
        <v>14</v>
      </c>
      <c r="B8" s="49" t="s">
        <v>15</v>
      </c>
      <c r="C8" s="65" t="s">
        <v>136</v>
      </c>
      <c r="D8" s="59" t="s">
        <v>137</v>
      </c>
      <c r="E8" s="65" t="s">
        <v>265</v>
      </c>
      <c r="F8" s="69" t="s">
        <v>266</v>
      </c>
      <c r="G8" s="58" t="s">
        <v>393</v>
      </c>
      <c r="H8" s="69" t="s">
        <v>394</v>
      </c>
    </row>
    <row r="9" spans="1:8" x14ac:dyDescent="0.35">
      <c r="A9" s="48" t="s">
        <v>16</v>
      </c>
      <c r="B9" s="49" t="s">
        <v>17</v>
      </c>
      <c r="C9" s="65" t="s">
        <v>138</v>
      </c>
      <c r="D9" s="59" t="s">
        <v>139</v>
      </c>
      <c r="E9" s="65" t="s">
        <v>267</v>
      </c>
      <c r="F9" s="69" t="s">
        <v>248</v>
      </c>
      <c r="G9" s="58" t="s">
        <v>395</v>
      </c>
      <c r="H9" s="69" t="s">
        <v>396</v>
      </c>
    </row>
    <row r="10" spans="1:8" ht="26.5" x14ac:dyDescent="0.35">
      <c r="A10" s="48" t="s">
        <v>18</v>
      </c>
      <c r="B10" s="49" t="s">
        <v>19</v>
      </c>
      <c r="C10" s="65" t="s">
        <v>140</v>
      </c>
      <c r="D10" s="59" t="s">
        <v>141</v>
      </c>
      <c r="E10" s="65" t="s">
        <v>268</v>
      </c>
      <c r="F10" s="70" t="s">
        <v>269</v>
      </c>
      <c r="G10" s="58" t="s">
        <v>389</v>
      </c>
      <c r="H10" s="72" t="s">
        <v>390</v>
      </c>
    </row>
    <row r="11" spans="1:8" x14ac:dyDescent="0.35">
      <c r="A11" s="48" t="s">
        <v>20</v>
      </c>
      <c r="B11" s="49" t="s">
        <v>21</v>
      </c>
      <c r="C11" s="65" t="s">
        <v>142</v>
      </c>
      <c r="D11" s="59" t="s">
        <v>143</v>
      </c>
      <c r="E11" s="65" t="s">
        <v>270</v>
      </c>
      <c r="F11" s="69" t="s">
        <v>271</v>
      </c>
      <c r="G11" s="62" t="s">
        <v>397</v>
      </c>
      <c r="H11" s="70" t="s">
        <v>398</v>
      </c>
    </row>
    <row r="12" spans="1:8" ht="26.5" x14ac:dyDescent="0.35">
      <c r="A12" s="48" t="s">
        <v>22</v>
      </c>
      <c r="B12" s="49" t="s">
        <v>23</v>
      </c>
      <c r="C12" s="65" t="s">
        <v>144</v>
      </c>
      <c r="D12" s="59" t="s">
        <v>145</v>
      </c>
      <c r="E12" s="65" t="s">
        <v>272</v>
      </c>
      <c r="F12" s="69" t="s">
        <v>273</v>
      </c>
      <c r="G12" s="62" t="s">
        <v>399</v>
      </c>
      <c r="H12" s="70" t="s">
        <v>400</v>
      </c>
    </row>
    <row r="13" spans="1:8" ht="15" thickBot="1" x14ac:dyDescent="0.4">
      <c r="A13" s="48" t="s">
        <v>24</v>
      </c>
      <c r="B13" s="49" t="s">
        <v>25</v>
      </c>
      <c r="C13" s="65" t="s">
        <v>146</v>
      </c>
      <c r="D13" s="59" t="s">
        <v>147</v>
      </c>
      <c r="E13" s="65" t="s">
        <v>274</v>
      </c>
      <c r="F13" s="69" t="s">
        <v>275</v>
      </c>
      <c r="G13" s="63" t="s">
        <v>401</v>
      </c>
      <c r="H13" s="76" t="s">
        <v>402</v>
      </c>
    </row>
    <row r="14" spans="1:8" x14ac:dyDescent="0.35">
      <c r="A14" s="48" t="s">
        <v>26</v>
      </c>
      <c r="B14" s="49" t="s">
        <v>27</v>
      </c>
      <c r="C14" s="65" t="s">
        <v>148</v>
      </c>
      <c r="D14" s="59" t="s">
        <v>149</v>
      </c>
      <c r="E14" s="65" t="s">
        <v>276</v>
      </c>
      <c r="F14" s="69" t="s">
        <v>277</v>
      </c>
    </row>
    <row r="15" spans="1:8" x14ac:dyDescent="0.35">
      <c r="A15" s="48" t="s">
        <v>28</v>
      </c>
      <c r="B15" s="49" t="s">
        <v>29</v>
      </c>
      <c r="C15" s="65" t="s">
        <v>150</v>
      </c>
      <c r="D15" s="59" t="s">
        <v>151</v>
      </c>
      <c r="E15" s="65" t="s">
        <v>278</v>
      </c>
      <c r="F15" s="69" t="s">
        <v>279</v>
      </c>
    </row>
    <row r="16" spans="1:8" x14ac:dyDescent="0.35">
      <c r="A16" s="48" t="s">
        <v>30</v>
      </c>
      <c r="B16" s="49" t="s">
        <v>31</v>
      </c>
      <c r="C16" s="65" t="s">
        <v>152</v>
      </c>
      <c r="D16" s="59" t="s">
        <v>153</v>
      </c>
      <c r="E16" s="65" t="s">
        <v>280</v>
      </c>
      <c r="F16" s="69" t="s">
        <v>281</v>
      </c>
    </row>
    <row r="17" spans="1:6" ht="26.5" x14ac:dyDescent="0.35">
      <c r="A17" s="48" t="s">
        <v>32</v>
      </c>
      <c r="B17" s="51" t="s">
        <v>33</v>
      </c>
      <c r="C17" s="65" t="s">
        <v>154</v>
      </c>
      <c r="D17" s="59" t="s">
        <v>155</v>
      </c>
      <c r="E17" s="65" t="s">
        <v>282</v>
      </c>
      <c r="F17" s="69" t="s">
        <v>283</v>
      </c>
    </row>
    <row r="18" spans="1:6" x14ac:dyDescent="0.35">
      <c r="A18" s="48" t="s">
        <v>34</v>
      </c>
      <c r="B18" s="49" t="s">
        <v>35</v>
      </c>
      <c r="C18" s="65" t="s">
        <v>156</v>
      </c>
      <c r="D18" s="59" t="s">
        <v>157</v>
      </c>
      <c r="E18" s="65" t="s">
        <v>284</v>
      </c>
      <c r="F18" s="69" t="s">
        <v>285</v>
      </c>
    </row>
    <row r="19" spans="1:6" ht="26.5" x14ac:dyDescent="0.35">
      <c r="A19" s="48" t="s">
        <v>36</v>
      </c>
      <c r="B19" s="49" t="s">
        <v>37</v>
      </c>
      <c r="C19" s="65" t="s">
        <v>158</v>
      </c>
      <c r="D19" s="59" t="s">
        <v>159</v>
      </c>
      <c r="E19" s="65" t="s">
        <v>286</v>
      </c>
      <c r="F19" s="69" t="s">
        <v>287</v>
      </c>
    </row>
    <row r="20" spans="1:6" x14ac:dyDescent="0.35">
      <c r="A20" s="48" t="s">
        <v>38</v>
      </c>
      <c r="B20" s="49" t="s">
        <v>39</v>
      </c>
      <c r="C20" s="65" t="s">
        <v>160</v>
      </c>
      <c r="D20" s="60" t="s">
        <v>161</v>
      </c>
      <c r="E20" s="66" t="s">
        <v>288</v>
      </c>
      <c r="F20" s="70" t="s">
        <v>289</v>
      </c>
    </row>
    <row r="21" spans="1:6" x14ac:dyDescent="0.35">
      <c r="A21" s="48" t="s">
        <v>40</v>
      </c>
      <c r="B21" s="49" t="s">
        <v>41</v>
      </c>
      <c r="C21" s="65" t="s">
        <v>162</v>
      </c>
      <c r="D21" s="60" t="s">
        <v>163</v>
      </c>
      <c r="E21" s="65" t="s">
        <v>290</v>
      </c>
      <c r="F21" s="69" t="s">
        <v>291</v>
      </c>
    </row>
    <row r="22" spans="1:6" ht="26.5" x14ac:dyDescent="0.35">
      <c r="A22" s="48" t="s">
        <v>42</v>
      </c>
      <c r="B22" s="49" t="s">
        <v>43</v>
      </c>
      <c r="C22" s="65" t="s">
        <v>164</v>
      </c>
      <c r="D22" s="60" t="s">
        <v>165</v>
      </c>
      <c r="E22" s="65" t="s">
        <v>292</v>
      </c>
      <c r="F22" s="69" t="s">
        <v>293</v>
      </c>
    </row>
    <row r="23" spans="1:6" ht="26.5" x14ac:dyDescent="0.35">
      <c r="A23" s="48" t="s">
        <v>44</v>
      </c>
      <c r="B23" s="49" t="s">
        <v>45</v>
      </c>
      <c r="C23" s="65" t="s">
        <v>166</v>
      </c>
      <c r="D23" s="60" t="s">
        <v>167</v>
      </c>
      <c r="E23" s="65" t="s">
        <v>294</v>
      </c>
      <c r="F23" s="69" t="s">
        <v>295</v>
      </c>
    </row>
    <row r="24" spans="1:6" x14ac:dyDescent="0.35">
      <c r="A24" s="48" t="s">
        <v>46</v>
      </c>
      <c r="B24" s="49" t="s">
        <v>47</v>
      </c>
      <c r="C24" s="65" t="s">
        <v>168</v>
      </c>
      <c r="D24" s="60" t="s">
        <v>169</v>
      </c>
      <c r="E24" s="65" t="s">
        <v>296</v>
      </c>
      <c r="F24" s="69" t="s">
        <v>297</v>
      </c>
    </row>
    <row r="25" spans="1:6" x14ac:dyDescent="0.35">
      <c r="A25" s="48" t="s">
        <v>48</v>
      </c>
      <c r="B25" s="49" t="s">
        <v>49</v>
      </c>
      <c r="C25" s="65" t="s">
        <v>170</v>
      </c>
      <c r="D25" s="60" t="s">
        <v>171</v>
      </c>
      <c r="E25" s="65" t="s">
        <v>298</v>
      </c>
      <c r="F25" s="69" t="s">
        <v>299</v>
      </c>
    </row>
    <row r="26" spans="1:6" ht="26.5" x14ac:dyDescent="0.35">
      <c r="A26" s="48" t="s">
        <v>50</v>
      </c>
      <c r="B26" s="49" t="s">
        <v>51</v>
      </c>
      <c r="C26" s="65" t="s">
        <v>172</v>
      </c>
      <c r="D26" s="60" t="s">
        <v>173</v>
      </c>
      <c r="E26" s="65" t="s">
        <v>300</v>
      </c>
      <c r="F26" s="69" t="s">
        <v>301</v>
      </c>
    </row>
    <row r="27" spans="1:6" ht="39.5" x14ac:dyDescent="0.35">
      <c r="A27" s="48" t="s">
        <v>52</v>
      </c>
      <c r="B27" s="49" t="s">
        <v>53</v>
      </c>
      <c r="C27" s="65" t="s">
        <v>174</v>
      </c>
      <c r="D27" s="60" t="s">
        <v>175</v>
      </c>
      <c r="E27" s="65" t="s">
        <v>302</v>
      </c>
      <c r="F27" s="71" t="s">
        <v>303</v>
      </c>
    </row>
    <row r="28" spans="1:6" ht="26.5" x14ac:dyDescent="0.35">
      <c r="A28" s="48" t="s">
        <v>54</v>
      </c>
      <c r="B28" s="49" t="s">
        <v>55</v>
      </c>
      <c r="C28" s="65" t="s">
        <v>176</v>
      </c>
      <c r="D28" s="60" t="s">
        <v>177</v>
      </c>
      <c r="E28" s="65" t="s">
        <v>304</v>
      </c>
      <c r="F28" s="69" t="s">
        <v>305</v>
      </c>
    </row>
    <row r="29" spans="1:6" x14ac:dyDescent="0.35">
      <c r="A29" s="48" t="s">
        <v>56</v>
      </c>
      <c r="B29" s="49" t="s">
        <v>57</v>
      </c>
      <c r="C29" s="65" t="s">
        <v>178</v>
      </c>
      <c r="D29" s="60" t="s">
        <v>179</v>
      </c>
      <c r="E29" s="65" t="s">
        <v>306</v>
      </c>
      <c r="F29" s="69" t="s">
        <v>307</v>
      </c>
    </row>
    <row r="30" spans="1:6" x14ac:dyDescent="0.35">
      <c r="A30" s="48" t="s">
        <v>58</v>
      </c>
      <c r="B30" s="49" t="s">
        <v>59</v>
      </c>
      <c r="C30" s="65" t="s">
        <v>180</v>
      </c>
      <c r="D30" s="60" t="s">
        <v>181</v>
      </c>
      <c r="E30" s="65" t="s">
        <v>308</v>
      </c>
      <c r="F30" s="69" t="s">
        <v>309</v>
      </c>
    </row>
    <row r="31" spans="1:6" x14ac:dyDescent="0.35">
      <c r="A31" s="48" t="s">
        <v>60</v>
      </c>
      <c r="B31" s="49" t="s">
        <v>57</v>
      </c>
      <c r="C31" s="65" t="s">
        <v>182</v>
      </c>
      <c r="D31" s="60" t="s">
        <v>183</v>
      </c>
      <c r="E31" s="65" t="s">
        <v>310</v>
      </c>
      <c r="F31" s="69" t="s">
        <v>311</v>
      </c>
    </row>
    <row r="32" spans="1:6" x14ac:dyDescent="0.35">
      <c r="A32" s="48" t="s">
        <v>61</v>
      </c>
      <c r="B32" s="49" t="s">
        <v>62</v>
      </c>
      <c r="C32" s="66" t="s">
        <v>184</v>
      </c>
      <c r="D32" s="61" t="s">
        <v>185</v>
      </c>
      <c r="E32" s="65" t="s">
        <v>312</v>
      </c>
      <c r="F32" s="69" t="s">
        <v>313</v>
      </c>
    </row>
    <row r="33" spans="1:6" x14ac:dyDescent="0.35">
      <c r="A33" s="48" t="s">
        <v>63</v>
      </c>
      <c r="B33" s="92" t="s">
        <v>64</v>
      </c>
      <c r="C33" s="65" t="s">
        <v>186</v>
      </c>
      <c r="D33" s="60" t="s">
        <v>187</v>
      </c>
      <c r="E33" s="65" t="s">
        <v>314</v>
      </c>
      <c r="F33" s="69" t="s">
        <v>315</v>
      </c>
    </row>
    <row r="34" spans="1:6" x14ac:dyDescent="0.35">
      <c r="A34" s="48" t="s">
        <v>65</v>
      </c>
      <c r="B34" s="92"/>
      <c r="C34" s="65" t="s">
        <v>188</v>
      </c>
      <c r="D34" s="60" t="s">
        <v>189</v>
      </c>
      <c r="E34" s="66" t="s">
        <v>316</v>
      </c>
      <c r="F34" s="69" t="s">
        <v>317</v>
      </c>
    </row>
    <row r="35" spans="1:6" x14ac:dyDescent="0.35">
      <c r="A35" s="48" t="s">
        <v>66</v>
      </c>
      <c r="B35" s="92"/>
      <c r="C35" s="65" t="s">
        <v>190</v>
      </c>
      <c r="D35" s="60" t="s">
        <v>191</v>
      </c>
      <c r="E35" s="65" t="s">
        <v>318</v>
      </c>
      <c r="F35" s="69" t="s">
        <v>319</v>
      </c>
    </row>
    <row r="36" spans="1:6" x14ac:dyDescent="0.35">
      <c r="A36" s="48" t="s">
        <v>67</v>
      </c>
      <c r="B36" s="92"/>
      <c r="C36" s="65" t="s">
        <v>192</v>
      </c>
      <c r="D36" s="60" t="s">
        <v>193</v>
      </c>
      <c r="E36" s="65" t="s">
        <v>320</v>
      </c>
      <c r="F36" s="69" t="s">
        <v>321</v>
      </c>
    </row>
    <row r="37" spans="1:6" x14ac:dyDescent="0.35">
      <c r="A37" s="48" t="s">
        <v>68</v>
      </c>
      <c r="B37" s="50" t="s">
        <v>69</v>
      </c>
      <c r="C37" s="65" t="s">
        <v>194</v>
      </c>
      <c r="D37" s="60" t="s">
        <v>195</v>
      </c>
      <c r="E37" s="65" t="s">
        <v>322</v>
      </c>
      <c r="F37" s="69" t="s">
        <v>323</v>
      </c>
    </row>
    <row r="38" spans="1:6" x14ac:dyDescent="0.35">
      <c r="A38" s="48" t="s">
        <v>70</v>
      </c>
      <c r="B38" s="49" t="s">
        <v>71</v>
      </c>
      <c r="C38" s="65" t="s">
        <v>196</v>
      </c>
      <c r="D38" s="60" t="s">
        <v>197</v>
      </c>
      <c r="E38" s="65" t="s">
        <v>324</v>
      </c>
      <c r="F38" s="69" t="s">
        <v>325</v>
      </c>
    </row>
    <row r="39" spans="1:6" x14ac:dyDescent="0.35">
      <c r="A39" s="48" t="s">
        <v>72</v>
      </c>
      <c r="B39" s="49" t="s">
        <v>73</v>
      </c>
      <c r="C39" s="65" t="s">
        <v>198</v>
      </c>
      <c r="D39" s="60" t="s">
        <v>199</v>
      </c>
      <c r="E39" s="65" t="s">
        <v>326</v>
      </c>
      <c r="F39" s="69" t="s">
        <v>327</v>
      </c>
    </row>
    <row r="40" spans="1:6" x14ac:dyDescent="0.35">
      <c r="A40" s="48" t="s">
        <v>74</v>
      </c>
      <c r="B40" s="49" t="s">
        <v>75</v>
      </c>
      <c r="C40" s="65" t="s">
        <v>200</v>
      </c>
      <c r="D40" s="60" t="s">
        <v>201</v>
      </c>
      <c r="E40" s="65" t="s">
        <v>328</v>
      </c>
      <c r="F40" s="69" t="s">
        <v>329</v>
      </c>
    </row>
    <row r="41" spans="1:6" x14ac:dyDescent="0.35">
      <c r="A41" s="52" t="s">
        <v>76</v>
      </c>
      <c r="B41" s="49"/>
      <c r="C41" s="65" t="s">
        <v>202</v>
      </c>
      <c r="D41" s="60" t="s">
        <v>203</v>
      </c>
      <c r="E41" s="65" t="s">
        <v>330</v>
      </c>
      <c r="F41" s="69" t="s">
        <v>331</v>
      </c>
    </row>
    <row r="42" spans="1:6" x14ac:dyDescent="0.35">
      <c r="A42" s="48" t="s">
        <v>77</v>
      </c>
      <c r="B42" s="49" t="s">
        <v>78</v>
      </c>
      <c r="C42" s="65" t="s">
        <v>204</v>
      </c>
      <c r="D42" s="60" t="s">
        <v>205</v>
      </c>
      <c r="E42" s="65" t="s">
        <v>332</v>
      </c>
      <c r="F42" s="69" t="s">
        <v>333</v>
      </c>
    </row>
    <row r="43" spans="1:6" x14ac:dyDescent="0.35">
      <c r="A43" s="48" t="s">
        <v>79</v>
      </c>
      <c r="B43" s="49" t="s">
        <v>80</v>
      </c>
      <c r="C43" s="66" t="s">
        <v>206</v>
      </c>
      <c r="D43" s="61" t="s">
        <v>207</v>
      </c>
      <c r="E43" s="65" t="s">
        <v>334</v>
      </c>
      <c r="F43" s="69" t="s">
        <v>335</v>
      </c>
    </row>
    <row r="44" spans="1:6" x14ac:dyDescent="0.35">
      <c r="A44" s="48" t="s">
        <v>81</v>
      </c>
      <c r="B44" s="49" t="s">
        <v>82</v>
      </c>
      <c r="C44" s="65" t="s">
        <v>208</v>
      </c>
      <c r="D44" s="60" t="s">
        <v>209</v>
      </c>
      <c r="E44" s="65" t="s">
        <v>336</v>
      </c>
      <c r="F44" s="69" t="s">
        <v>337</v>
      </c>
    </row>
    <row r="45" spans="1:6" x14ac:dyDescent="0.35">
      <c r="A45" s="48" t="s">
        <v>83</v>
      </c>
      <c r="B45" s="49" t="s">
        <v>84</v>
      </c>
      <c r="C45" s="65" t="s">
        <v>210</v>
      </c>
      <c r="D45" s="60" t="s">
        <v>211</v>
      </c>
      <c r="E45" s="65" t="s">
        <v>338</v>
      </c>
      <c r="F45" s="69" t="s">
        <v>339</v>
      </c>
    </row>
    <row r="46" spans="1:6" x14ac:dyDescent="0.35">
      <c r="A46" s="48" t="s">
        <v>85</v>
      </c>
      <c r="B46" s="49" t="s">
        <v>86</v>
      </c>
      <c r="C46" s="65" t="s">
        <v>212</v>
      </c>
      <c r="D46" s="60" t="s">
        <v>213</v>
      </c>
      <c r="E46" s="65" t="s">
        <v>340</v>
      </c>
      <c r="F46" s="69" t="s">
        <v>341</v>
      </c>
    </row>
    <row r="47" spans="1:6" ht="65.5" x14ac:dyDescent="0.35">
      <c r="A47" s="48" t="s">
        <v>87</v>
      </c>
      <c r="B47" s="53" t="s">
        <v>88</v>
      </c>
      <c r="C47" s="65" t="s">
        <v>214</v>
      </c>
      <c r="D47" s="60" t="s">
        <v>215</v>
      </c>
      <c r="E47" s="65" t="s">
        <v>342</v>
      </c>
      <c r="F47" s="69" t="s">
        <v>343</v>
      </c>
    </row>
    <row r="48" spans="1:6" ht="26.5" x14ac:dyDescent="0.35">
      <c r="A48" s="48" t="s">
        <v>89</v>
      </c>
      <c r="B48" s="53" t="s">
        <v>90</v>
      </c>
      <c r="C48" s="65" t="s">
        <v>216</v>
      </c>
      <c r="D48" s="60" t="s">
        <v>217</v>
      </c>
      <c r="E48" s="65" t="s">
        <v>344</v>
      </c>
      <c r="F48" s="69" t="s">
        <v>345</v>
      </c>
    </row>
    <row r="49" spans="1:6" x14ac:dyDescent="0.35">
      <c r="A49" s="48" t="s">
        <v>91</v>
      </c>
      <c r="B49" s="49" t="s">
        <v>92</v>
      </c>
      <c r="C49" s="65" t="s">
        <v>218</v>
      </c>
      <c r="D49" s="60" t="s">
        <v>219</v>
      </c>
      <c r="E49" s="65" t="s">
        <v>346</v>
      </c>
      <c r="F49" s="72" t="s">
        <v>219</v>
      </c>
    </row>
    <row r="50" spans="1:6" x14ac:dyDescent="0.35">
      <c r="A50" s="48" t="s">
        <v>93</v>
      </c>
      <c r="B50" s="49" t="s">
        <v>94</v>
      </c>
      <c r="C50" s="65" t="s">
        <v>220</v>
      </c>
      <c r="D50" s="60" t="s">
        <v>219</v>
      </c>
      <c r="E50" s="65" t="s">
        <v>347</v>
      </c>
      <c r="F50" s="69" t="s">
        <v>348</v>
      </c>
    </row>
    <row r="51" spans="1:6" ht="169.5" x14ac:dyDescent="0.35">
      <c r="A51" s="54" t="s">
        <v>95</v>
      </c>
      <c r="B51" s="53" t="s">
        <v>96</v>
      </c>
      <c r="C51" s="65" t="s">
        <v>221</v>
      </c>
      <c r="D51" s="60" t="s">
        <v>222</v>
      </c>
      <c r="E51" s="65" t="s">
        <v>349</v>
      </c>
      <c r="F51" s="69" t="s">
        <v>350</v>
      </c>
    </row>
    <row r="52" spans="1:6" x14ac:dyDescent="0.35">
      <c r="A52" s="48" t="s">
        <v>442</v>
      </c>
      <c r="B52" s="49" t="s">
        <v>97</v>
      </c>
      <c r="C52" s="65" t="s">
        <v>223</v>
      </c>
      <c r="D52" s="60" t="s">
        <v>224</v>
      </c>
      <c r="E52" s="65" t="s">
        <v>351</v>
      </c>
      <c r="F52" s="69" t="s">
        <v>352</v>
      </c>
    </row>
    <row r="53" spans="1:6" x14ac:dyDescent="0.35">
      <c r="A53" s="48" t="s">
        <v>443</v>
      </c>
      <c r="B53" s="49" t="s">
        <v>29</v>
      </c>
      <c r="C53" s="65" t="s">
        <v>225</v>
      </c>
      <c r="D53" s="60" t="s">
        <v>226</v>
      </c>
      <c r="E53" s="65" t="s">
        <v>353</v>
      </c>
      <c r="F53" s="69" t="s">
        <v>354</v>
      </c>
    </row>
    <row r="54" spans="1:6" x14ac:dyDescent="0.35">
      <c r="A54" s="48" t="s">
        <v>98</v>
      </c>
      <c r="B54" s="49" t="s">
        <v>99</v>
      </c>
      <c r="C54" s="65" t="s">
        <v>227</v>
      </c>
      <c r="D54" s="60" t="s">
        <v>228</v>
      </c>
      <c r="E54" s="65" t="s">
        <v>355</v>
      </c>
      <c r="F54" s="69" t="s">
        <v>356</v>
      </c>
    </row>
    <row r="55" spans="1:6" ht="26.5" x14ac:dyDescent="0.35">
      <c r="A55" s="48" t="s">
        <v>100</v>
      </c>
      <c r="B55" s="49" t="s">
        <v>101</v>
      </c>
      <c r="C55" s="65" t="s">
        <v>229</v>
      </c>
      <c r="D55" s="60" t="s">
        <v>230</v>
      </c>
      <c r="E55" s="65" t="s">
        <v>357</v>
      </c>
      <c r="F55" s="69" t="s">
        <v>358</v>
      </c>
    </row>
    <row r="56" spans="1:6" ht="143.5" x14ac:dyDescent="0.35">
      <c r="A56" s="54" t="s">
        <v>102</v>
      </c>
      <c r="B56" s="53" t="s">
        <v>103</v>
      </c>
      <c r="C56" s="66" t="s">
        <v>231</v>
      </c>
      <c r="D56" s="60" t="s">
        <v>232</v>
      </c>
      <c r="E56" s="65" t="s">
        <v>359</v>
      </c>
      <c r="F56" s="69" t="s">
        <v>360</v>
      </c>
    </row>
    <row r="57" spans="1:6" ht="26.5" x14ac:dyDescent="0.35">
      <c r="A57" s="52" t="s">
        <v>104</v>
      </c>
      <c r="B57" s="53"/>
      <c r="C57" s="65" t="s">
        <v>233</v>
      </c>
      <c r="D57" s="60" t="s">
        <v>234</v>
      </c>
      <c r="E57" s="65" t="s">
        <v>361</v>
      </c>
      <c r="F57" s="69" t="s">
        <v>362</v>
      </c>
    </row>
    <row r="58" spans="1:6" x14ac:dyDescent="0.35">
      <c r="A58" s="54" t="s">
        <v>105</v>
      </c>
      <c r="B58" s="49" t="s">
        <v>106</v>
      </c>
      <c r="C58" s="67" t="s">
        <v>235</v>
      </c>
      <c r="D58" s="60" t="s">
        <v>236</v>
      </c>
      <c r="E58" s="65" t="s">
        <v>363</v>
      </c>
      <c r="F58" s="69" t="s">
        <v>364</v>
      </c>
    </row>
    <row r="59" spans="1:6" x14ac:dyDescent="0.35">
      <c r="A59" s="54" t="s">
        <v>107</v>
      </c>
      <c r="B59" s="49" t="s">
        <v>108</v>
      </c>
      <c r="C59" s="67" t="s">
        <v>237</v>
      </c>
      <c r="D59" s="60" t="s">
        <v>238</v>
      </c>
      <c r="E59" s="65" t="s">
        <v>365</v>
      </c>
      <c r="F59" s="69" t="s">
        <v>366</v>
      </c>
    </row>
    <row r="60" spans="1:6" x14ac:dyDescent="0.35">
      <c r="A60" s="54" t="s">
        <v>109</v>
      </c>
      <c r="B60" s="49" t="s">
        <v>110</v>
      </c>
      <c r="C60" s="65" t="s">
        <v>239</v>
      </c>
      <c r="D60" s="60" t="s">
        <v>240</v>
      </c>
      <c r="E60" s="65" t="s">
        <v>367</v>
      </c>
      <c r="F60" s="69" t="s">
        <v>368</v>
      </c>
    </row>
    <row r="61" spans="1:6" ht="39.5" x14ac:dyDescent="0.35">
      <c r="A61" s="48" t="s">
        <v>111</v>
      </c>
      <c r="B61" s="49" t="s">
        <v>112</v>
      </c>
      <c r="C61" s="65" t="s">
        <v>241</v>
      </c>
      <c r="D61" s="60" t="s">
        <v>242</v>
      </c>
      <c r="E61" s="65" t="s">
        <v>369</v>
      </c>
      <c r="F61" s="69" t="s">
        <v>370</v>
      </c>
    </row>
    <row r="62" spans="1:6" x14ac:dyDescent="0.35">
      <c r="A62" s="48" t="s">
        <v>113</v>
      </c>
      <c r="B62" s="49" t="s">
        <v>114</v>
      </c>
      <c r="C62" s="65" t="s">
        <v>243</v>
      </c>
      <c r="D62" s="60" t="s">
        <v>244</v>
      </c>
      <c r="E62" s="65" t="s">
        <v>371</v>
      </c>
      <c r="F62" s="69" t="s">
        <v>372</v>
      </c>
    </row>
    <row r="63" spans="1:6" x14ac:dyDescent="0.35">
      <c r="A63" s="48" t="s">
        <v>115</v>
      </c>
      <c r="B63" s="49" t="s">
        <v>116</v>
      </c>
      <c r="C63" s="65" t="s">
        <v>245</v>
      </c>
      <c r="D63" s="61" t="s">
        <v>246</v>
      </c>
      <c r="E63" s="65" t="s">
        <v>373</v>
      </c>
      <c r="F63" s="69" t="s">
        <v>374</v>
      </c>
    </row>
    <row r="64" spans="1:6" x14ac:dyDescent="0.35">
      <c r="A64" s="48" t="s">
        <v>117</v>
      </c>
      <c r="B64" s="49" t="s">
        <v>118</v>
      </c>
      <c r="C64" s="65" t="s">
        <v>247</v>
      </c>
      <c r="D64" s="61" t="s">
        <v>248</v>
      </c>
      <c r="E64" s="65" t="s">
        <v>375</v>
      </c>
      <c r="F64" s="69" t="s">
        <v>376</v>
      </c>
    </row>
    <row r="65" spans="1:6" x14ac:dyDescent="0.35">
      <c r="A65" s="54" t="s">
        <v>119</v>
      </c>
      <c r="B65" s="49" t="s">
        <v>120</v>
      </c>
      <c r="C65" s="65" t="s">
        <v>249</v>
      </c>
      <c r="D65" s="61" t="s">
        <v>250</v>
      </c>
      <c r="E65" s="65" t="s">
        <v>377</v>
      </c>
      <c r="F65" s="69" t="s">
        <v>378</v>
      </c>
    </row>
    <row r="66" spans="1:6" ht="15" thickBot="1" x14ac:dyDescent="0.4">
      <c r="A66" s="55" t="s">
        <v>121</v>
      </c>
      <c r="B66" s="73" t="s">
        <v>122</v>
      </c>
      <c r="C66" s="74" t="s">
        <v>251</v>
      </c>
      <c r="D66" s="64" t="s">
        <v>252</v>
      </c>
      <c r="E66" s="74" t="s">
        <v>379</v>
      </c>
      <c r="F66" s="75" t="s">
        <v>380</v>
      </c>
    </row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</sheetData>
  <mergeCells count="1">
    <mergeCell ref="B33:B36"/>
  </mergeCells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pagina 1</vt:lpstr>
      <vt:lpstr>pagina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Makris</dc:creator>
  <cp:lastModifiedBy>Luigi De Santis</cp:lastModifiedBy>
  <cp:lastPrinted>2025-09-11T04:41:23Z</cp:lastPrinted>
  <dcterms:created xsi:type="dcterms:W3CDTF">2025-09-09T14:53:28Z</dcterms:created>
  <dcterms:modified xsi:type="dcterms:W3CDTF">2026-02-06T07:46:41Z</dcterms:modified>
</cp:coreProperties>
</file>