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8" windowWidth="18912" windowHeight="6828"/>
  </bookViews>
  <sheets>
    <sheet name="Foglio1" sheetId="1" r:id="rId1"/>
  </sheets>
  <definedNames>
    <definedName name="_xlnm.Print_Area" localSheetId="0">Foglio1!$A$1:$F$84</definedName>
  </definedNames>
  <calcPr calcId="145621"/>
</workbook>
</file>

<file path=xl/calcChain.xml><?xml version="1.0" encoding="utf-8"?>
<calcChain xmlns="http://schemas.openxmlformats.org/spreadsheetml/2006/main">
  <c r="E71" i="1" l="1"/>
  <c r="F71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F6" i="1"/>
  <c r="A40" i="1"/>
  <c r="E41" i="1"/>
  <c r="F56" i="1" l="1"/>
  <c r="F37" i="1"/>
  <c r="E79" i="1" s="1"/>
  <c r="F69" i="1"/>
  <c r="F65" i="1"/>
  <c r="F57" i="1"/>
  <c r="F53" i="1"/>
  <c r="F64" i="1"/>
  <c r="F61" i="1"/>
  <c r="F68" i="1"/>
  <c r="F60" i="1"/>
  <c r="F52" i="1"/>
  <c r="F48" i="1"/>
  <c r="F51" i="1"/>
  <c r="F47" i="1"/>
  <c r="F43" i="1"/>
  <c r="F63" i="1"/>
  <c r="F55" i="1"/>
  <c r="F70" i="1"/>
  <c r="F62" i="1"/>
  <c r="F67" i="1"/>
  <c r="F59" i="1"/>
  <c r="F66" i="1"/>
  <c r="F58" i="1"/>
  <c r="F54" i="1"/>
  <c r="F41" i="1"/>
  <c r="F49" i="1"/>
  <c r="F44" i="1"/>
  <c r="F45" i="1"/>
  <c r="E72" i="1"/>
  <c r="E80" i="1" s="1"/>
  <c r="F50" i="1"/>
  <c r="F46" i="1"/>
  <c r="F42" i="1"/>
  <c r="E81" i="1" l="1"/>
  <c r="E82" i="1" s="1"/>
  <c r="E83" i="1"/>
</calcChain>
</file>

<file path=xl/sharedStrings.xml><?xml version="1.0" encoding="utf-8"?>
<sst xmlns="http://schemas.openxmlformats.org/spreadsheetml/2006/main" count="156" uniqueCount="95">
  <si>
    <t>Articolo</t>
  </si>
  <si>
    <t>Categoria</t>
  </si>
  <si>
    <t>Marca e Modello offerto</t>
  </si>
  <si>
    <t>ALLEGATO AL MOE</t>
  </si>
  <si>
    <t>Attenzione: allegato al Moe occorre fornire anche le schede dettagliate di ogni articolo offerto</t>
  </si>
  <si>
    <t>Prezzo cumulativo offerto</t>
  </si>
  <si>
    <t>Prezzo cumulativo offerto in percentuale</t>
  </si>
  <si>
    <t>Ribasso cumulativo in percentuale = medio ponderato</t>
  </si>
  <si>
    <t>Media aritmetica dei ribassi</t>
  </si>
  <si>
    <t xml:space="preserve">Totali </t>
  </si>
  <si>
    <t>RIEPILOGO</t>
  </si>
  <si>
    <t>tutti gli importi Iva esclusa - oltre oneri sicurezza</t>
  </si>
  <si>
    <t>Col. 01</t>
  </si>
  <si>
    <t>Col 02</t>
  </si>
  <si>
    <t>Col 03</t>
  </si>
  <si>
    <t>Unità di misura</t>
  </si>
  <si>
    <t>Quantità indicativa e non esaustiva per forniture</t>
  </si>
  <si>
    <t>Col. 04</t>
  </si>
  <si>
    <t>Importi complessivi IVA Esclusa
BASE D'ASTA</t>
  </si>
  <si>
    <t>Col. 07</t>
  </si>
  <si>
    <t>Col. 05</t>
  </si>
  <si>
    <t>Col. 06</t>
  </si>
  <si>
    <t>cifre</t>
  </si>
  <si>
    <t>lettere</t>
  </si>
  <si>
    <t>Nel caso di discordanza dei prezzi unitari offerti prevale il prezzo indicato in lettere. Il modulo è sottoscritto in ciascun foglio dal concorrente e non può presentare correzioni che non sono da lui stesso espressamente confermate e sottoscritte.</t>
  </si>
  <si>
    <t>Ribassi percentuali offerti
cifre</t>
  </si>
  <si>
    <t>Importi unitari IVA Esclusa
BASE D'ASTA
Euro</t>
  </si>
  <si>
    <t>Il prezzo complessivo ed il ribasso sono indicati in cifre ed in lettere. In caso di discordanza prevale il ribasso percentuale indicato in lettere.</t>
  </si>
  <si>
    <t>Prezzi unitari offerti (esclusa IVA) 
Euro
cifre</t>
  </si>
  <si>
    <t>Prezzi unitari offerti (esclusa IVA)
Euro
lettere</t>
  </si>
  <si>
    <t>Prezzi complessivi offerti (iva esclusa)
Euro
cifre</t>
  </si>
  <si>
    <t>Importo massimo contrattuale del CSA e Nota Esplicativa</t>
  </si>
  <si>
    <t>pz.</t>
  </si>
  <si>
    <t>Gara 24/2017
Procedura negoziata - con aggiudicazione a favore del prezzo più basso – in 4 lotti - 
per l’affidamento della fornitura di attrezzatura didattica e materiale di consumo per le Civiche Scuole di Fondazione Milano
LOTTO 4 – STRUMENTI MUSICALI E MATERIALE DI CONSUMO PER STRUMENTI MUSICALI – CIG 7099621895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</si>
  <si>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</si>
  <si>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</si>
  <si>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</si>
  <si>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</si>
  <si>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</si>
  <si>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</si>
  <si>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</si>
  <si>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</si>
  <si>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</si>
  <si>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</si>
  <si>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</si>
  <si>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</si>
  <si>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</si>
  <si>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</si>
  <si>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</si>
  <si>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</si>
  <si>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</si>
  <si>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</si>
  <si>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</si>
  <si>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</si>
  <si>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</si>
  <si>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</si>
  <si>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</si>
  <si>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</si>
  <si>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</si>
  <si>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</si>
  <si>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</si>
  <si>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</si>
  <si>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</si>
  <si>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</si>
  <si>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D-31</t>
  </si>
  <si>
    <t>Vandoren. Misura 2 e mezzo
confezioni da 10 ance</t>
  </si>
  <si>
    <t>Vandoren. Misura 2
confezione da 10 ance</t>
  </si>
  <si>
    <t>Vandoren. Misura 2 e mezzo
confezione da 10 ance</t>
  </si>
  <si>
    <t xml:space="preserve">Yamaha YV2700 3 ottave - SKU : YV2700
</t>
  </si>
  <si>
    <t xml:space="preserve">P. Hallbrecht. Cod. P11150521-A.B150521 </t>
  </si>
  <si>
    <t xml:space="preserve">BONMUSICA. Cod.: SR1001A </t>
  </si>
  <si>
    <t xml:space="preserve">FEL Orly
</t>
  </si>
  <si>
    <t>Muta Zyex standard.</t>
  </si>
  <si>
    <t>Savarez. Confezioni da 10.</t>
  </si>
  <si>
    <t>KORG B1 SP BLACK</t>
  </si>
  <si>
    <t>PROEL DHKS10BK NEW</t>
  </si>
  <si>
    <t>BOSS FV500L</t>
  </si>
  <si>
    <t>QUIKLOK WS-421</t>
  </si>
  <si>
    <t>QUIKLOK WS-422
COPPIA SUPPORTI AGGIUNTIVI PER WS-421</t>
  </si>
  <si>
    <t>PROEL GF01</t>
  </si>
  <si>
    <t>"Renaissance-Consort" in legno di acero</t>
  </si>
  <si>
    <t>Roland modello C-30</t>
  </si>
  <si>
    <t>Kit Musser E3486</t>
  </si>
  <si>
    <t>Adams XBD</t>
  </si>
  <si>
    <t>Remo PS1122</t>
  </si>
  <si>
    <t>Remo BB1122</t>
  </si>
  <si>
    <t>Remo RE-1028-SS</t>
  </si>
  <si>
    <t>Remo RA0012SS</t>
  </si>
  <si>
    <t>Remo RD0012SS</t>
  </si>
  <si>
    <t>Evans EB0709</t>
  </si>
  <si>
    <t>Remo M9-0900-N6</t>
  </si>
  <si>
    <t>Remo M6-S675-N1</t>
  </si>
  <si>
    <t>Remo M6-S800-N1</t>
  </si>
  <si>
    <t>PDSB59</t>
  </si>
  <si>
    <t>SCSTO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</si>
</sst>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0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hidden="1"/>
    </xf>
    <xf numFmtId="44" fontId="2" fillId="2" borderId="1" xfId="0" applyNumberFormat="1" applyFont="1" applyFill="1" applyBorder="1" applyProtection="1">
      <protection hidden="1"/>
    </xf>
    <xf numFmtId="0" fontId="2" fillId="6" borderId="1" xfId="0" applyFont="1" applyFill="1" applyBorder="1" applyProtection="1"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3" fontId="5" fillId="6" borderId="1" xfId="3" applyFont="1" applyFill="1" applyBorder="1" applyAlignment="1" applyProtection="1">
      <alignment horizontal="left" vertical="center" wrapText="1"/>
      <protection locked="0"/>
    </xf>
    <xf numFmtId="43" fontId="4" fillId="6" borderId="1" xfId="3" applyFont="1" applyFill="1" applyBorder="1" applyAlignment="1" applyProtection="1">
      <alignment horizontal="center" vertical="center" wrapText="1"/>
      <protection locked="0"/>
    </xf>
    <xf numFmtId="44" fontId="4" fillId="6" borderId="1" xfId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/>
      <protection hidden="1"/>
    </xf>
    <xf numFmtId="44" fontId="5" fillId="2" borderId="1" xfId="1" applyFont="1" applyFill="1" applyBorder="1" applyAlignment="1" applyProtection="1">
      <alignment vertical="center" wrapText="1"/>
      <protection hidden="1"/>
    </xf>
    <xf numFmtId="44" fontId="5" fillId="6" borderId="1" xfId="1" applyFont="1" applyFill="1" applyBorder="1" applyAlignment="1" applyProtection="1">
      <alignment horizontal="center" vertical="center" wrapText="1"/>
      <protection hidden="1"/>
    </xf>
    <xf numFmtId="10" fontId="0" fillId="6" borderId="1" xfId="2" applyNumberFormat="1" applyFont="1" applyFill="1" applyBorder="1" applyProtection="1"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6" fillId="5" borderId="1" xfId="0" applyNumberFormat="1" applyFont="1" applyFill="1" applyBorder="1" applyAlignment="1" applyProtection="1">
      <alignment horizontal="right" wrapText="1"/>
      <protection hidden="1"/>
    </xf>
    <xf numFmtId="44" fontId="2" fillId="6" borderId="1" xfId="0" applyNumberFormat="1" applyFont="1" applyFill="1" applyBorder="1" applyProtection="1">
      <protection hidden="1"/>
    </xf>
    <xf numFmtId="0" fontId="0" fillId="0" borderId="3" xfId="0" applyFont="1" applyBorder="1" applyAlignment="1" applyProtection="1">
      <alignment wrapText="1"/>
      <protection hidden="1"/>
    </xf>
    <xf numFmtId="44" fontId="0" fillId="0" borderId="1" xfId="0" applyNumberFormat="1" applyFont="1" applyBorder="1" applyAlignment="1" applyProtection="1">
      <alignment horizontal="right" vertical="top" wrapText="1"/>
      <protection hidden="1"/>
    </xf>
    <xf numFmtId="44" fontId="0" fillId="0" borderId="1" xfId="0" applyNumberFormat="1" applyFont="1" applyBorder="1" applyAlignment="1" applyProtection="1">
      <alignment horizontal="left" vertical="top" wrapText="1"/>
      <protection hidden="1"/>
    </xf>
    <xf numFmtId="164" fontId="0" fillId="0" borderId="1" xfId="2" applyNumberFormat="1" applyFont="1" applyBorder="1" applyProtection="1">
      <protection hidden="1"/>
    </xf>
    <xf numFmtId="10" fontId="2" fillId="3" borderId="1" xfId="0" applyNumberFormat="1" applyFont="1" applyFill="1" applyBorder="1" applyProtection="1">
      <protection hidden="1"/>
    </xf>
    <xf numFmtId="0" fontId="0" fillId="0" borderId="1" xfId="0" applyFont="1" applyBorder="1" applyProtection="1">
      <protection locked="0"/>
    </xf>
    <xf numFmtId="44" fontId="4" fillId="0" borderId="1" xfId="0" applyNumberFormat="1" applyFont="1" applyFill="1" applyBorder="1" applyAlignment="1" applyProtection="1">
      <alignment horizontal="right" wrapText="1"/>
      <protection locked="0"/>
    </xf>
    <xf numFmtId="44" fontId="4" fillId="0" borderId="1" xfId="0" applyNumberFormat="1" applyFont="1" applyFill="1" applyBorder="1" applyAlignment="1" applyProtection="1">
      <alignment horizontal="center" wrapText="1"/>
      <protection locked="0"/>
    </xf>
    <xf numFmtId="10" fontId="0" fillId="0" borderId="1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left"/>
      <protection hidden="1"/>
    </xf>
    <xf numFmtId="0" fontId="0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44" fontId="4" fillId="4" borderId="1" xfId="0" applyNumberFormat="1" applyFont="1" applyFill="1" applyBorder="1" applyAlignment="1" applyProtection="1">
      <alignment horizontal="center" wrapText="1"/>
      <protection hidden="1"/>
    </xf>
    <xf numFmtId="44" fontId="4" fillId="5" borderId="1" xfId="0" applyNumberFormat="1" applyFont="1" applyFill="1" applyBorder="1" applyAlignment="1" applyProtection="1">
      <alignment horizontal="center" wrapText="1"/>
      <protection hidden="1"/>
    </xf>
    <xf numFmtId="0" fontId="0" fillId="4" borderId="1" xfId="0" applyFont="1" applyFill="1" applyBorder="1" applyProtection="1">
      <protection hidden="1"/>
    </xf>
  </cellXfs>
  <cellStyles count="5">
    <cellStyle name="Migliaia" xfId="3" builtinId="3"/>
    <cellStyle name="Normale" xfId="0" builtinId="0"/>
    <cellStyle name="Normale 2" xfId="4"/>
    <cellStyle name="Percentuale" xfId="2" builtinId="5"/>
    <cellStyle name="Valuta" xfId="1" builtinId="4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CC66"/>
      <color rgb="FFCCFFCC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zoomScaleNormal="100" workbookViewId="0">
      <selection activeCell="D13" sqref="D13"/>
    </sheetView>
  </sheetViews>
  <sheetFormatPr defaultColWidth="13.109375" defaultRowHeight="14.4" x14ac:dyDescent="0.3"/>
  <cols>
    <col min="1" max="1" width="8" style="8" bestFit="1" customWidth="1"/>
    <col min="2" max="2" width="50.33203125" style="8" bestFit="1" customWidth="1"/>
    <col min="3" max="3" width="21.109375" style="8" customWidth="1"/>
    <col min="4" max="4" width="35.33203125" style="8" customWidth="1"/>
    <col min="5" max="5" width="16.88671875" style="8" bestFit="1" customWidth="1"/>
    <col min="6" max="6" width="19.109375" style="8" bestFit="1" customWidth="1"/>
    <col min="7" max="16384" width="13.109375" style="8"/>
  </cols>
  <sheetData>
    <row r="1" spans="1:6" s="7" customFormat="1" ht="76.2" customHeight="1" x14ac:dyDescent="0.3">
      <c r="A1" s="34" t="s">
        <v>33</v>
      </c>
      <c r="B1" s="34"/>
      <c r="C1" s="34"/>
      <c r="D1" s="34"/>
      <c r="E1" s="34"/>
      <c r="F1" s="34"/>
    </row>
    <row r="2" spans="1:6" ht="15" x14ac:dyDescent="0.25">
      <c r="A2" s="30" t="s">
        <v>3</v>
      </c>
      <c r="B2" s="30"/>
      <c r="C2" s="30"/>
      <c r="D2" s="30"/>
      <c r="E2" s="30"/>
      <c r="F2" s="30"/>
    </row>
    <row r="3" spans="1:6" ht="15" x14ac:dyDescent="0.25">
      <c r="A3" s="30" t="s">
        <v>4</v>
      </c>
      <c r="B3" s="30"/>
      <c r="C3" s="30"/>
      <c r="D3" s="30"/>
      <c r="E3" s="30"/>
      <c r="F3" s="30"/>
    </row>
    <row r="4" spans="1:6" ht="15" x14ac:dyDescent="0.25">
      <c r="A4" s="9" t="s">
        <v>12</v>
      </c>
      <c r="B4" s="9" t="s">
        <v>13</v>
      </c>
      <c r="C4" s="9" t="s">
        <v>14</v>
      </c>
      <c r="D4" s="9" t="s">
        <v>17</v>
      </c>
    </row>
    <row r="5" spans="1:6" ht="57.6" x14ac:dyDescent="0.3">
      <c r="A5" s="39" t="s">
        <v>0</v>
      </c>
      <c r="B5" s="39" t="s">
        <v>1</v>
      </c>
      <c r="C5" s="39" t="s">
        <v>15</v>
      </c>
      <c r="D5" s="39" t="s">
        <v>16</v>
      </c>
      <c r="E5" s="39" t="s">
        <v>26</v>
      </c>
      <c r="F5" s="39" t="s">
        <v>18</v>
      </c>
    </row>
    <row r="6" spans="1:6" x14ac:dyDescent="0.3">
      <c r="A6" s="40" t="s">
        <v>34</v>
      </c>
      <c r="B6" s="41" t="s">
        <v>65</v>
      </c>
      <c r="C6" s="40" t="s">
        <v>32</v>
      </c>
      <c r="D6" s="14">
        <v>2</v>
      </c>
      <c r="E6" s="15">
        <v>17</v>
      </c>
      <c r="F6" s="15">
        <f>+E6*D6</f>
        <v>34</v>
      </c>
    </row>
    <row r="7" spans="1:6" x14ac:dyDescent="0.3">
      <c r="A7" s="40" t="s">
        <v>35</v>
      </c>
      <c r="B7" s="41" t="s">
        <v>66</v>
      </c>
      <c r="C7" s="40" t="s">
        <v>32</v>
      </c>
      <c r="D7" s="14">
        <v>1</v>
      </c>
      <c r="E7" s="15">
        <v>17</v>
      </c>
      <c r="F7" s="15">
        <f t="shared" ref="F7:F36" si="0">+E7*D7</f>
        <v>17</v>
      </c>
    </row>
    <row r="8" spans="1:6" x14ac:dyDescent="0.3">
      <c r="A8" s="40" t="s">
        <v>36</v>
      </c>
      <c r="B8" s="41" t="s">
        <v>67</v>
      </c>
      <c r="C8" s="40" t="s">
        <v>32</v>
      </c>
      <c r="D8" s="14">
        <v>2</v>
      </c>
      <c r="E8" s="15">
        <v>22</v>
      </c>
      <c r="F8" s="15">
        <f t="shared" si="0"/>
        <v>44</v>
      </c>
    </row>
    <row r="9" spans="1:6" x14ac:dyDescent="0.3">
      <c r="A9" s="40" t="s">
        <v>37</v>
      </c>
      <c r="B9" s="41" t="s">
        <v>68</v>
      </c>
      <c r="C9" s="40" t="s">
        <v>32</v>
      </c>
      <c r="D9" s="14">
        <v>1</v>
      </c>
      <c r="E9" s="15">
        <v>6000</v>
      </c>
      <c r="F9" s="15">
        <f t="shared" si="0"/>
        <v>6000</v>
      </c>
    </row>
    <row r="10" spans="1:6" x14ac:dyDescent="0.3">
      <c r="A10" s="40" t="s">
        <v>38</v>
      </c>
      <c r="B10" s="41" t="s">
        <v>69</v>
      </c>
      <c r="C10" s="40" t="s">
        <v>32</v>
      </c>
      <c r="D10" s="14">
        <v>1</v>
      </c>
      <c r="E10" s="15">
        <v>95</v>
      </c>
      <c r="F10" s="15">
        <f t="shared" si="0"/>
        <v>95</v>
      </c>
    </row>
    <row r="11" spans="1:6" x14ac:dyDescent="0.3">
      <c r="A11" s="40" t="s">
        <v>39</v>
      </c>
      <c r="B11" s="41" t="s">
        <v>70</v>
      </c>
      <c r="C11" s="40" t="s">
        <v>32</v>
      </c>
      <c r="D11" s="14">
        <v>1</v>
      </c>
      <c r="E11" s="15">
        <v>50</v>
      </c>
      <c r="F11" s="15">
        <f t="shared" si="0"/>
        <v>50</v>
      </c>
    </row>
    <row r="12" spans="1:6" x14ac:dyDescent="0.3">
      <c r="A12" s="40" t="s">
        <v>40</v>
      </c>
      <c r="B12" s="41" t="s">
        <v>71</v>
      </c>
      <c r="C12" s="40" t="s">
        <v>32</v>
      </c>
      <c r="D12" s="14">
        <v>1</v>
      </c>
      <c r="E12" s="15">
        <v>220</v>
      </c>
      <c r="F12" s="15">
        <f t="shared" si="0"/>
        <v>220</v>
      </c>
    </row>
    <row r="13" spans="1:6" x14ac:dyDescent="0.3">
      <c r="A13" s="40" t="s">
        <v>41</v>
      </c>
      <c r="B13" s="41" t="s">
        <v>72</v>
      </c>
      <c r="C13" s="40" t="s">
        <v>32</v>
      </c>
      <c r="D13" s="14">
        <v>1</v>
      </c>
      <c r="E13" s="15">
        <v>55</v>
      </c>
      <c r="F13" s="15">
        <f t="shared" si="0"/>
        <v>55</v>
      </c>
    </row>
    <row r="14" spans="1:6" x14ac:dyDescent="0.3">
      <c r="A14" s="40" t="s">
        <v>42</v>
      </c>
      <c r="B14" s="41" t="s">
        <v>73</v>
      </c>
      <c r="C14" s="40" t="s">
        <v>32</v>
      </c>
      <c r="D14" s="14">
        <v>10</v>
      </c>
      <c r="E14" s="15">
        <v>13</v>
      </c>
      <c r="F14" s="15">
        <f t="shared" si="0"/>
        <v>130</v>
      </c>
    </row>
    <row r="15" spans="1:6" x14ac:dyDescent="0.3">
      <c r="A15" s="40" t="s">
        <v>43</v>
      </c>
      <c r="B15" s="41" t="s">
        <v>74</v>
      </c>
      <c r="C15" s="40" t="s">
        <v>32</v>
      </c>
      <c r="D15" s="14">
        <v>1</v>
      </c>
      <c r="E15" s="15">
        <v>630</v>
      </c>
      <c r="F15" s="15">
        <f t="shared" si="0"/>
        <v>630</v>
      </c>
    </row>
    <row r="16" spans="1:6" x14ac:dyDescent="0.3">
      <c r="A16" s="40" t="s">
        <v>44</v>
      </c>
      <c r="B16" s="41" t="s">
        <v>75</v>
      </c>
      <c r="C16" s="40" t="s">
        <v>32</v>
      </c>
      <c r="D16" s="14">
        <v>1</v>
      </c>
      <c r="E16" s="15">
        <v>115</v>
      </c>
      <c r="F16" s="15">
        <f t="shared" si="0"/>
        <v>115</v>
      </c>
    </row>
    <row r="17" spans="1:6" x14ac:dyDescent="0.3">
      <c r="A17" s="40" t="s">
        <v>45</v>
      </c>
      <c r="B17" s="41" t="s">
        <v>76</v>
      </c>
      <c r="C17" s="40" t="s">
        <v>32</v>
      </c>
      <c r="D17" s="14">
        <v>1</v>
      </c>
      <c r="E17" s="15">
        <v>85</v>
      </c>
      <c r="F17" s="15">
        <f t="shared" si="0"/>
        <v>85</v>
      </c>
    </row>
    <row r="18" spans="1:6" x14ac:dyDescent="0.3">
      <c r="A18" s="40" t="s">
        <v>46</v>
      </c>
      <c r="B18" s="41" t="s">
        <v>77</v>
      </c>
      <c r="C18" s="40" t="s">
        <v>32</v>
      </c>
      <c r="D18" s="14">
        <v>1</v>
      </c>
      <c r="E18" s="15">
        <v>58</v>
      </c>
      <c r="F18" s="15">
        <f t="shared" si="0"/>
        <v>58</v>
      </c>
    </row>
    <row r="19" spans="1:6" x14ac:dyDescent="0.3">
      <c r="A19" s="40" t="s">
        <v>47</v>
      </c>
      <c r="B19" s="41" t="s">
        <v>78</v>
      </c>
      <c r="C19" s="40" t="s">
        <v>32</v>
      </c>
      <c r="D19" s="14">
        <v>1</v>
      </c>
      <c r="E19" s="15">
        <v>42</v>
      </c>
      <c r="F19" s="15">
        <f t="shared" si="0"/>
        <v>42</v>
      </c>
    </row>
    <row r="20" spans="1:6" x14ac:dyDescent="0.3">
      <c r="A20" s="40" t="s">
        <v>48</v>
      </c>
      <c r="B20" s="41" t="s">
        <v>79</v>
      </c>
      <c r="C20" s="40" t="s">
        <v>32</v>
      </c>
      <c r="D20" s="14">
        <v>1</v>
      </c>
      <c r="E20" s="15">
        <v>28</v>
      </c>
      <c r="F20" s="15">
        <f t="shared" si="0"/>
        <v>28</v>
      </c>
    </row>
    <row r="21" spans="1:6" x14ac:dyDescent="0.3">
      <c r="A21" s="40" t="s">
        <v>49</v>
      </c>
      <c r="B21" s="41" t="s">
        <v>80</v>
      </c>
      <c r="C21" s="40" t="s">
        <v>32</v>
      </c>
      <c r="D21" s="14">
        <v>1</v>
      </c>
      <c r="E21" s="15">
        <v>6000</v>
      </c>
      <c r="F21" s="15">
        <f t="shared" si="0"/>
        <v>6000</v>
      </c>
    </row>
    <row r="22" spans="1:6" x14ac:dyDescent="0.3">
      <c r="A22" s="40" t="s">
        <v>50</v>
      </c>
      <c r="B22" s="41"/>
      <c r="C22" s="40" t="s">
        <v>32</v>
      </c>
      <c r="D22" s="14">
        <v>1</v>
      </c>
      <c r="E22" s="15">
        <v>9000</v>
      </c>
      <c r="F22" s="15">
        <f t="shared" si="0"/>
        <v>9000</v>
      </c>
    </row>
    <row r="23" spans="1:6" x14ac:dyDescent="0.3">
      <c r="A23" s="40" t="s">
        <v>51</v>
      </c>
      <c r="B23" s="41" t="s">
        <v>81</v>
      </c>
      <c r="C23" s="40" t="s">
        <v>32</v>
      </c>
      <c r="D23" s="14">
        <v>1</v>
      </c>
      <c r="E23" s="15">
        <v>3500</v>
      </c>
      <c r="F23" s="15">
        <f t="shared" si="0"/>
        <v>3500</v>
      </c>
    </row>
    <row r="24" spans="1:6" x14ac:dyDescent="0.3">
      <c r="A24" s="40" t="s">
        <v>52</v>
      </c>
      <c r="B24" s="41" t="s">
        <v>82</v>
      </c>
      <c r="C24" s="40" t="s">
        <v>32</v>
      </c>
      <c r="D24" s="14">
        <v>1</v>
      </c>
      <c r="E24" s="15">
        <v>225</v>
      </c>
      <c r="F24" s="15">
        <f t="shared" si="0"/>
        <v>225</v>
      </c>
    </row>
    <row r="25" spans="1:6" x14ac:dyDescent="0.3">
      <c r="A25" s="40" t="s">
        <v>53</v>
      </c>
      <c r="B25" s="41" t="s">
        <v>83</v>
      </c>
      <c r="C25" s="40" t="s">
        <v>32</v>
      </c>
      <c r="D25" s="14">
        <v>1</v>
      </c>
      <c r="E25" s="15">
        <v>30</v>
      </c>
      <c r="F25" s="15">
        <f t="shared" si="0"/>
        <v>30</v>
      </c>
    </row>
    <row r="26" spans="1:6" x14ac:dyDescent="0.3">
      <c r="A26" s="40" t="s">
        <v>54</v>
      </c>
      <c r="B26" s="41" t="s">
        <v>84</v>
      </c>
      <c r="C26" s="40" t="s">
        <v>32</v>
      </c>
      <c r="D26" s="14">
        <v>1</v>
      </c>
      <c r="E26" s="15">
        <v>35</v>
      </c>
      <c r="F26" s="15">
        <f t="shared" si="0"/>
        <v>35</v>
      </c>
    </row>
    <row r="27" spans="1:6" x14ac:dyDescent="0.3">
      <c r="A27" s="40" t="s">
        <v>55</v>
      </c>
      <c r="B27" s="41" t="s">
        <v>85</v>
      </c>
      <c r="C27" s="40" t="s">
        <v>32</v>
      </c>
      <c r="D27" s="14">
        <v>1</v>
      </c>
      <c r="E27" s="15">
        <v>30</v>
      </c>
      <c r="F27" s="15">
        <f t="shared" si="0"/>
        <v>30</v>
      </c>
    </row>
    <row r="28" spans="1:6" x14ac:dyDescent="0.3">
      <c r="A28" s="40" t="s">
        <v>56</v>
      </c>
      <c r="B28" s="41" t="s">
        <v>86</v>
      </c>
      <c r="C28" s="40" t="s">
        <v>32</v>
      </c>
      <c r="D28" s="14">
        <v>1</v>
      </c>
      <c r="E28" s="15">
        <v>120</v>
      </c>
      <c r="F28" s="15">
        <f t="shared" si="0"/>
        <v>120</v>
      </c>
    </row>
    <row r="29" spans="1:6" x14ac:dyDescent="0.3">
      <c r="A29" s="40" t="s">
        <v>57</v>
      </c>
      <c r="B29" s="41" t="s">
        <v>87</v>
      </c>
      <c r="C29" s="40" t="s">
        <v>32</v>
      </c>
      <c r="D29" s="14">
        <v>1</v>
      </c>
      <c r="E29" s="15">
        <v>18</v>
      </c>
      <c r="F29" s="15">
        <f t="shared" si="0"/>
        <v>18</v>
      </c>
    </row>
    <row r="30" spans="1:6" x14ac:dyDescent="0.3">
      <c r="A30" s="40" t="s">
        <v>58</v>
      </c>
      <c r="B30" s="41" t="s">
        <v>88</v>
      </c>
      <c r="C30" s="40" t="s">
        <v>32</v>
      </c>
      <c r="D30" s="14">
        <v>1</v>
      </c>
      <c r="E30" s="15">
        <v>18</v>
      </c>
      <c r="F30" s="15">
        <f t="shared" si="0"/>
        <v>18</v>
      </c>
    </row>
    <row r="31" spans="1:6" x14ac:dyDescent="0.3">
      <c r="A31" s="40" t="s">
        <v>59</v>
      </c>
      <c r="B31" s="41" t="s">
        <v>89</v>
      </c>
      <c r="C31" s="40" t="s">
        <v>32</v>
      </c>
      <c r="D31" s="14">
        <v>1</v>
      </c>
      <c r="E31" s="15">
        <v>80</v>
      </c>
      <c r="F31" s="15">
        <f t="shared" si="0"/>
        <v>80</v>
      </c>
    </row>
    <row r="32" spans="1:6" x14ac:dyDescent="0.3">
      <c r="A32" s="40" t="s">
        <v>60</v>
      </c>
      <c r="B32" s="41" t="s">
        <v>90</v>
      </c>
      <c r="C32" s="40" t="s">
        <v>32</v>
      </c>
      <c r="D32" s="14">
        <v>1</v>
      </c>
      <c r="E32" s="15">
        <v>55</v>
      </c>
      <c r="F32" s="15">
        <f t="shared" si="0"/>
        <v>55</v>
      </c>
    </row>
    <row r="33" spans="1:6" x14ac:dyDescent="0.3">
      <c r="A33" s="40" t="s">
        <v>61</v>
      </c>
      <c r="B33" s="41" t="s">
        <v>91</v>
      </c>
      <c r="C33" s="40" t="s">
        <v>32</v>
      </c>
      <c r="D33" s="14">
        <v>1</v>
      </c>
      <c r="E33" s="15">
        <v>35</v>
      </c>
      <c r="F33" s="15">
        <f t="shared" si="0"/>
        <v>35</v>
      </c>
    </row>
    <row r="34" spans="1:6" x14ac:dyDescent="0.3">
      <c r="A34" s="40" t="s">
        <v>62</v>
      </c>
      <c r="B34" s="41" t="s">
        <v>92</v>
      </c>
      <c r="C34" s="40" t="s">
        <v>32</v>
      </c>
      <c r="D34" s="14">
        <v>1</v>
      </c>
      <c r="E34" s="15">
        <v>42</v>
      </c>
      <c r="F34" s="15">
        <f t="shared" si="0"/>
        <v>42</v>
      </c>
    </row>
    <row r="35" spans="1:6" x14ac:dyDescent="0.3">
      <c r="A35" s="40" t="s">
        <v>63</v>
      </c>
      <c r="B35" s="41" t="s">
        <v>93</v>
      </c>
      <c r="C35" s="40" t="s">
        <v>32</v>
      </c>
      <c r="D35" s="14">
        <v>2</v>
      </c>
      <c r="E35" s="15">
        <v>6</v>
      </c>
      <c r="F35" s="15">
        <f t="shared" si="0"/>
        <v>12</v>
      </c>
    </row>
    <row r="36" spans="1:6" x14ac:dyDescent="0.3">
      <c r="A36" s="40" t="s">
        <v>64</v>
      </c>
      <c r="B36" s="41" t="s">
        <v>94</v>
      </c>
      <c r="C36" s="40" t="s">
        <v>32</v>
      </c>
      <c r="D36" s="14">
        <v>1</v>
      </c>
      <c r="E36" s="15">
        <v>27</v>
      </c>
      <c r="F36" s="15">
        <f t="shared" si="0"/>
        <v>27</v>
      </c>
    </row>
    <row r="37" spans="1:6" ht="23.4" x14ac:dyDescent="0.45">
      <c r="A37" s="42"/>
      <c r="B37" s="43" t="s">
        <v>9</v>
      </c>
      <c r="C37" s="43"/>
      <c r="D37" s="4"/>
      <c r="E37" s="5"/>
      <c r="F37" s="19">
        <f>SUM(F6:F36)</f>
        <v>26830</v>
      </c>
    </row>
    <row r="38" spans="1:6" x14ac:dyDescent="0.3">
      <c r="A38" s="2"/>
      <c r="B38" s="36"/>
      <c r="C38" s="36"/>
      <c r="D38" s="36"/>
      <c r="E38" s="36"/>
      <c r="F38" s="36"/>
    </row>
    <row r="39" spans="1:6" x14ac:dyDescent="0.3">
      <c r="A39" s="2"/>
      <c r="B39" s="9"/>
      <c r="C39" s="9" t="s">
        <v>20</v>
      </c>
      <c r="D39" s="9" t="s">
        <v>21</v>
      </c>
      <c r="E39" s="9" t="s">
        <v>19</v>
      </c>
      <c r="F39" s="9"/>
    </row>
    <row r="40" spans="1:6" ht="72" x14ac:dyDescent="0.3">
      <c r="A40" s="10" t="str">
        <f>A5</f>
        <v>Articolo</v>
      </c>
      <c r="B40" s="10" t="s">
        <v>2</v>
      </c>
      <c r="C40" s="10" t="s">
        <v>28</v>
      </c>
      <c r="D40" s="10" t="s">
        <v>29</v>
      </c>
      <c r="E40" s="10" t="s">
        <v>30</v>
      </c>
      <c r="F40" s="10" t="s">
        <v>25</v>
      </c>
    </row>
    <row r="41" spans="1:6" x14ac:dyDescent="0.3">
      <c r="A41" s="18" t="s">
        <v>34</v>
      </c>
      <c r="B41" s="11"/>
      <c r="C41" s="12"/>
      <c r="D41" s="13"/>
      <c r="E41" s="16">
        <f t="shared" ref="E41:E70" si="1">IF(C41&gt;=E6,"INAMMISSIBILE",+C41*D6)</f>
        <v>0</v>
      </c>
      <c r="F41" s="17">
        <f t="shared" ref="F41:F71" si="2">(F6-E41)/F6</f>
        <v>1</v>
      </c>
    </row>
    <row r="42" spans="1:6" x14ac:dyDescent="0.3">
      <c r="A42" s="18" t="s">
        <v>35</v>
      </c>
      <c r="B42" s="11"/>
      <c r="C42" s="12"/>
      <c r="D42" s="13"/>
      <c r="E42" s="16">
        <f t="shared" si="1"/>
        <v>0</v>
      </c>
      <c r="F42" s="17">
        <f t="shared" si="2"/>
        <v>1</v>
      </c>
    </row>
    <row r="43" spans="1:6" x14ac:dyDescent="0.3">
      <c r="A43" s="18" t="s">
        <v>36</v>
      </c>
      <c r="B43" s="11"/>
      <c r="C43" s="12"/>
      <c r="D43" s="13"/>
      <c r="E43" s="16">
        <f t="shared" si="1"/>
        <v>0</v>
      </c>
      <c r="F43" s="17">
        <f t="shared" si="2"/>
        <v>1</v>
      </c>
    </row>
    <row r="44" spans="1:6" x14ac:dyDescent="0.3">
      <c r="A44" s="18" t="s">
        <v>37</v>
      </c>
      <c r="B44" s="11"/>
      <c r="C44" s="12"/>
      <c r="D44" s="13"/>
      <c r="E44" s="16">
        <f t="shared" si="1"/>
        <v>0</v>
      </c>
      <c r="F44" s="17">
        <f t="shared" si="2"/>
        <v>1</v>
      </c>
    </row>
    <row r="45" spans="1:6" x14ac:dyDescent="0.3">
      <c r="A45" s="18" t="s">
        <v>38</v>
      </c>
      <c r="B45" s="11"/>
      <c r="C45" s="12"/>
      <c r="D45" s="13"/>
      <c r="E45" s="16">
        <f t="shared" si="1"/>
        <v>0</v>
      </c>
      <c r="F45" s="17">
        <f t="shared" si="2"/>
        <v>1</v>
      </c>
    </row>
    <row r="46" spans="1:6" x14ac:dyDescent="0.3">
      <c r="A46" s="18" t="s">
        <v>39</v>
      </c>
      <c r="B46" s="11"/>
      <c r="C46" s="12"/>
      <c r="D46" s="13"/>
      <c r="E46" s="16">
        <f t="shared" si="1"/>
        <v>0</v>
      </c>
      <c r="F46" s="17">
        <f t="shared" si="2"/>
        <v>1</v>
      </c>
    </row>
    <row r="47" spans="1:6" x14ac:dyDescent="0.3">
      <c r="A47" s="18" t="s">
        <v>40</v>
      </c>
      <c r="B47" s="11"/>
      <c r="C47" s="12"/>
      <c r="D47" s="13"/>
      <c r="E47" s="16">
        <f t="shared" si="1"/>
        <v>0</v>
      </c>
      <c r="F47" s="17">
        <f t="shared" si="2"/>
        <v>1</v>
      </c>
    </row>
    <row r="48" spans="1:6" x14ac:dyDescent="0.3">
      <c r="A48" s="18" t="s">
        <v>41</v>
      </c>
      <c r="B48" s="11"/>
      <c r="C48" s="12"/>
      <c r="D48" s="13"/>
      <c r="E48" s="16">
        <f t="shared" si="1"/>
        <v>0</v>
      </c>
      <c r="F48" s="17">
        <f t="shared" si="2"/>
        <v>1</v>
      </c>
    </row>
    <row r="49" spans="1:6" x14ac:dyDescent="0.3">
      <c r="A49" s="18" t="s">
        <v>42</v>
      </c>
      <c r="B49" s="11"/>
      <c r="C49" s="12"/>
      <c r="D49" s="13"/>
      <c r="E49" s="16">
        <f t="shared" si="1"/>
        <v>0</v>
      </c>
      <c r="F49" s="17">
        <f t="shared" si="2"/>
        <v>1</v>
      </c>
    </row>
    <row r="50" spans="1:6" x14ac:dyDescent="0.3">
      <c r="A50" s="18" t="s">
        <v>43</v>
      </c>
      <c r="B50" s="11"/>
      <c r="C50" s="12"/>
      <c r="D50" s="13"/>
      <c r="E50" s="16">
        <f t="shared" si="1"/>
        <v>0</v>
      </c>
      <c r="F50" s="17">
        <f t="shared" si="2"/>
        <v>1</v>
      </c>
    </row>
    <row r="51" spans="1:6" x14ac:dyDescent="0.3">
      <c r="A51" s="18" t="s">
        <v>44</v>
      </c>
      <c r="B51" s="11"/>
      <c r="C51" s="12"/>
      <c r="D51" s="13"/>
      <c r="E51" s="16">
        <f t="shared" si="1"/>
        <v>0</v>
      </c>
      <c r="F51" s="17">
        <f t="shared" si="2"/>
        <v>1</v>
      </c>
    </row>
    <row r="52" spans="1:6" x14ac:dyDescent="0.3">
      <c r="A52" s="18" t="s">
        <v>45</v>
      </c>
      <c r="B52" s="11"/>
      <c r="C52" s="12"/>
      <c r="D52" s="13"/>
      <c r="E52" s="16">
        <f t="shared" si="1"/>
        <v>0</v>
      </c>
      <c r="F52" s="17">
        <f t="shared" si="2"/>
        <v>1</v>
      </c>
    </row>
    <row r="53" spans="1:6" x14ac:dyDescent="0.3">
      <c r="A53" s="18" t="s">
        <v>46</v>
      </c>
      <c r="B53" s="11"/>
      <c r="C53" s="12"/>
      <c r="D53" s="13"/>
      <c r="E53" s="16">
        <f t="shared" si="1"/>
        <v>0</v>
      </c>
      <c r="F53" s="17">
        <f t="shared" si="2"/>
        <v>1</v>
      </c>
    </row>
    <row r="54" spans="1:6" x14ac:dyDescent="0.3">
      <c r="A54" s="18" t="s">
        <v>47</v>
      </c>
      <c r="B54" s="11"/>
      <c r="C54" s="12"/>
      <c r="D54" s="13"/>
      <c r="E54" s="16">
        <f t="shared" si="1"/>
        <v>0</v>
      </c>
      <c r="F54" s="17">
        <f t="shared" si="2"/>
        <v>1</v>
      </c>
    </row>
    <row r="55" spans="1:6" x14ac:dyDescent="0.3">
      <c r="A55" s="18" t="s">
        <v>48</v>
      </c>
      <c r="B55" s="11"/>
      <c r="C55" s="12"/>
      <c r="D55" s="13"/>
      <c r="E55" s="16">
        <f t="shared" si="1"/>
        <v>0</v>
      </c>
      <c r="F55" s="17">
        <f t="shared" si="2"/>
        <v>1</v>
      </c>
    </row>
    <row r="56" spans="1:6" x14ac:dyDescent="0.3">
      <c r="A56" s="18" t="s">
        <v>49</v>
      </c>
      <c r="B56" s="11"/>
      <c r="C56" s="12"/>
      <c r="D56" s="13"/>
      <c r="E56" s="16">
        <f t="shared" si="1"/>
        <v>0</v>
      </c>
      <c r="F56" s="17">
        <f t="shared" si="2"/>
        <v>1</v>
      </c>
    </row>
    <row r="57" spans="1:6" x14ac:dyDescent="0.3">
      <c r="A57" s="18" t="s">
        <v>50</v>
      </c>
      <c r="B57" s="11"/>
      <c r="C57" s="12"/>
      <c r="D57" s="13"/>
      <c r="E57" s="16">
        <f t="shared" si="1"/>
        <v>0</v>
      </c>
      <c r="F57" s="17">
        <f t="shared" si="2"/>
        <v>1</v>
      </c>
    </row>
    <row r="58" spans="1:6" x14ac:dyDescent="0.3">
      <c r="A58" s="18" t="s">
        <v>51</v>
      </c>
      <c r="B58" s="11"/>
      <c r="C58" s="12"/>
      <c r="D58" s="13"/>
      <c r="E58" s="16">
        <f t="shared" si="1"/>
        <v>0</v>
      </c>
      <c r="F58" s="17">
        <f t="shared" si="2"/>
        <v>1</v>
      </c>
    </row>
    <row r="59" spans="1:6" x14ac:dyDescent="0.3">
      <c r="A59" s="18" t="s">
        <v>52</v>
      </c>
      <c r="B59" s="11"/>
      <c r="C59" s="12"/>
      <c r="D59" s="13"/>
      <c r="E59" s="16">
        <f t="shared" si="1"/>
        <v>0</v>
      </c>
      <c r="F59" s="17">
        <f t="shared" si="2"/>
        <v>1</v>
      </c>
    </row>
    <row r="60" spans="1:6" x14ac:dyDescent="0.3">
      <c r="A60" s="18" t="s">
        <v>53</v>
      </c>
      <c r="B60" s="11"/>
      <c r="C60" s="12"/>
      <c r="D60" s="13"/>
      <c r="E60" s="16">
        <f t="shared" si="1"/>
        <v>0</v>
      </c>
      <c r="F60" s="17">
        <f t="shared" si="2"/>
        <v>1</v>
      </c>
    </row>
    <row r="61" spans="1:6" x14ac:dyDescent="0.3">
      <c r="A61" s="18" t="s">
        <v>54</v>
      </c>
      <c r="B61" s="11"/>
      <c r="C61" s="12"/>
      <c r="D61" s="13"/>
      <c r="E61" s="16">
        <f t="shared" si="1"/>
        <v>0</v>
      </c>
      <c r="F61" s="17">
        <f t="shared" si="2"/>
        <v>1</v>
      </c>
    </row>
    <row r="62" spans="1:6" x14ac:dyDescent="0.3">
      <c r="A62" s="18" t="s">
        <v>55</v>
      </c>
      <c r="B62" s="11"/>
      <c r="C62" s="12"/>
      <c r="D62" s="13"/>
      <c r="E62" s="16">
        <f t="shared" si="1"/>
        <v>0</v>
      </c>
      <c r="F62" s="17">
        <f t="shared" si="2"/>
        <v>1</v>
      </c>
    </row>
    <row r="63" spans="1:6" x14ac:dyDescent="0.3">
      <c r="A63" s="18" t="s">
        <v>56</v>
      </c>
      <c r="B63" s="11"/>
      <c r="C63" s="12"/>
      <c r="D63" s="13"/>
      <c r="E63" s="16">
        <f t="shared" si="1"/>
        <v>0</v>
      </c>
      <c r="F63" s="17">
        <f t="shared" si="2"/>
        <v>1</v>
      </c>
    </row>
    <row r="64" spans="1:6" x14ac:dyDescent="0.3">
      <c r="A64" s="18" t="s">
        <v>57</v>
      </c>
      <c r="B64" s="11"/>
      <c r="C64" s="12"/>
      <c r="D64" s="13"/>
      <c r="E64" s="16">
        <f t="shared" si="1"/>
        <v>0</v>
      </c>
      <c r="F64" s="17">
        <f t="shared" si="2"/>
        <v>1</v>
      </c>
    </row>
    <row r="65" spans="1:6" x14ac:dyDescent="0.3">
      <c r="A65" s="18" t="s">
        <v>58</v>
      </c>
      <c r="B65" s="11"/>
      <c r="C65" s="12"/>
      <c r="D65" s="13"/>
      <c r="E65" s="16">
        <f t="shared" si="1"/>
        <v>0</v>
      </c>
      <c r="F65" s="17">
        <f t="shared" si="2"/>
        <v>1</v>
      </c>
    </row>
    <row r="66" spans="1:6" x14ac:dyDescent="0.3">
      <c r="A66" s="18" t="s">
        <v>59</v>
      </c>
      <c r="B66" s="11"/>
      <c r="C66" s="12"/>
      <c r="D66" s="13"/>
      <c r="E66" s="16">
        <f t="shared" si="1"/>
        <v>0</v>
      </c>
      <c r="F66" s="17">
        <f t="shared" si="2"/>
        <v>1</v>
      </c>
    </row>
    <row r="67" spans="1:6" x14ac:dyDescent="0.3">
      <c r="A67" s="18" t="s">
        <v>60</v>
      </c>
      <c r="B67" s="11"/>
      <c r="C67" s="12"/>
      <c r="D67" s="13"/>
      <c r="E67" s="16">
        <f t="shared" si="1"/>
        <v>0</v>
      </c>
      <c r="F67" s="17">
        <f t="shared" si="2"/>
        <v>1</v>
      </c>
    </row>
    <row r="68" spans="1:6" x14ac:dyDescent="0.3">
      <c r="A68" s="18" t="s">
        <v>61</v>
      </c>
      <c r="B68" s="11"/>
      <c r="C68" s="12"/>
      <c r="D68" s="13"/>
      <c r="E68" s="16">
        <f t="shared" si="1"/>
        <v>0</v>
      </c>
      <c r="F68" s="17">
        <f t="shared" si="2"/>
        <v>1</v>
      </c>
    </row>
    <row r="69" spans="1:6" x14ac:dyDescent="0.3">
      <c r="A69" s="18" t="s">
        <v>62</v>
      </c>
      <c r="B69" s="11"/>
      <c r="C69" s="12"/>
      <c r="D69" s="13"/>
      <c r="E69" s="16">
        <f t="shared" si="1"/>
        <v>0</v>
      </c>
      <c r="F69" s="17">
        <f t="shared" si="2"/>
        <v>1</v>
      </c>
    </row>
    <row r="70" spans="1:6" x14ac:dyDescent="0.3">
      <c r="A70" s="18" t="s">
        <v>63</v>
      </c>
      <c r="B70" s="11"/>
      <c r="C70" s="12"/>
      <c r="D70" s="13"/>
      <c r="E70" s="16">
        <f t="shared" si="1"/>
        <v>0</v>
      </c>
      <c r="F70" s="17">
        <f t="shared" si="2"/>
        <v>1</v>
      </c>
    </row>
    <row r="71" spans="1:6" x14ac:dyDescent="0.3">
      <c r="A71" s="18" t="s">
        <v>64</v>
      </c>
      <c r="B71" s="11"/>
      <c r="C71" s="12"/>
      <c r="D71" s="13"/>
      <c r="E71" s="16">
        <f t="shared" ref="E71" si="3">IF(C71&gt;=E36,"INAMMISSIBILE",+C71*D36)</f>
        <v>0</v>
      </c>
      <c r="F71" s="17">
        <f t="shared" si="2"/>
        <v>1</v>
      </c>
    </row>
    <row r="72" spans="1:6" x14ac:dyDescent="0.3">
      <c r="A72" s="2"/>
      <c r="B72" s="6"/>
      <c r="C72" s="6"/>
      <c r="D72" s="6"/>
      <c r="E72" s="20">
        <f>SUM(E41:E51)</f>
        <v>0</v>
      </c>
      <c r="F72" s="21"/>
    </row>
    <row r="73" spans="1:6" ht="14.4" customHeight="1" x14ac:dyDescent="0.3">
      <c r="A73" s="31" t="s">
        <v>24</v>
      </c>
      <c r="B73" s="31"/>
      <c r="C73" s="31"/>
      <c r="D73" s="31"/>
      <c r="E73" s="31"/>
      <c r="F73" s="31"/>
    </row>
    <row r="74" spans="1:6" ht="15" thickBot="1" x14ac:dyDescent="0.35">
      <c r="A74" s="32"/>
      <c r="B74" s="32"/>
      <c r="C74" s="32"/>
      <c r="D74" s="32"/>
      <c r="E74" s="32"/>
      <c r="F74" s="32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26"/>
      <c r="B77" s="3" t="s">
        <v>10</v>
      </c>
      <c r="C77" s="3"/>
      <c r="D77" s="26"/>
      <c r="E77" s="26"/>
      <c r="F77" s="27"/>
    </row>
    <row r="78" spans="1:6" x14ac:dyDescent="0.3">
      <c r="A78" s="33" t="s">
        <v>11</v>
      </c>
      <c r="B78" s="33"/>
      <c r="C78" s="33"/>
      <c r="D78" s="33"/>
      <c r="E78" s="3" t="s">
        <v>22</v>
      </c>
      <c r="F78" s="28" t="s">
        <v>23</v>
      </c>
    </row>
    <row r="79" spans="1:6" ht="15" customHeight="1" x14ac:dyDescent="0.3">
      <c r="A79" s="35" t="s">
        <v>31</v>
      </c>
      <c r="B79" s="35"/>
      <c r="C79" s="35"/>
      <c r="D79" s="35"/>
      <c r="E79" s="22">
        <f>F37</f>
        <v>26830</v>
      </c>
      <c r="F79" s="44"/>
    </row>
    <row r="80" spans="1:6" ht="14.4" customHeight="1" x14ac:dyDescent="0.3">
      <c r="A80" s="35" t="s">
        <v>5</v>
      </c>
      <c r="B80" s="35"/>
      <c r="C80" s="35"/>
      <c r="D80" s="35"/>
      <c r="E80" s="23">
        <f>E72</f>
        <v>0</v>
      </c>
      <c r="F80" s="45"/>
    </row>
    <row r="81" spans="1:6" ht="14.4" customHeight="1" x14ac:dyDescent="0.3">
      <c r="A81" s="35" t="s">
        <v>6</v>
      </c>
      <c r="B81" s="35"/>
      <c r="C81" s="35"/>
      <c r="D81" s="35"/>
      <c r="E81" s="24">
        <f>+E72/E79</f>
        <v>0</v>
      </c>
      <c r="F81" s="44"/>
    </row>
    <row r="82" spans="1:6" ht="14.4" customHeight="1" x14ac:dyDescent="0.3">
      <c r="A82" s="38" t="s">
        <v>7</v>
      </c>
      <c r="B82" s="38"/>
      <c r="C82" s="38"/>
      <c r="D82" s="38"/>
      <c r="E82" s="25">
        <f>100%-E81</f>
        <v>1</v>
      </c>
      <c r="F82" s="45"/>
    </row>
    <row r="83" spans="1:6" ht="15" customHeight="1" x14ac:dyDescent="0.3">
      <c r="A83" s="35" t="s">
        <v>8</v>
      </c>
      <c r="B83" s="35"/>
      <c r="C83" s="35"/>
      <c r="D83" s="35"/>
      <c r="E83" s="29">
        <f>AVERAGE(F41:F51)</f>
        <v>1</v>
      </c>
      <c r="F83" s="46"/>
    </row>
    <row r="84" spans="1:6" x14ac:dyDescent="0.3">
      <c r="A84" s="37" t="s">
        <v>27</v>
      </c>
      <c r="B84" s="37"/>
      <c r="C84" s="37"/>
      <c r="D84" s="37"/>
      <c r="E84" s="37"/>
      <c r="F84" s="37"/>
    </row>
  </sheetData>
  <sheetProtection password="DD60" sheet="1" objects="1" scenarios="1"/>
  <mergeCells count="12">
    <mergeCell ref="A84:F84"/>
    <mergeCell ref="A83:D83"/>
    <mergeCell ref="A82:D82"/>
    <mergeCell ref="A81:D81"/>
    <mergeCell ref="A80:D80"/>
    <mergeCell ref="A3:F3"/>
    <mergeCell ref="A73:F74"/>
    <mergeCell ref="A78:D78"/>
    <mergeCell ref="A1:F1"/>
    <mergeCell ref="A79:D79"/>
    <mergeCell ref="B38:F38"/>
    <mergeCell ref="A2:F2"/>
  </mergeCells>
  <conditionalFormatting sqref="F6:F36">
    <cfRule type="cellIs" dxfId="2" priority="2" operator="greaterThanOrEqual">
      <formula>#REF!</formula>
    </cfRule>
  </conditionalFormatting>
  <conditionalFormatting sqref="E6:E36">
    <cfRule type="cellIs" dxfId="1" priority="4" operator="greaterThanOrEqual">
      <formula>#REF!</formula>
    </cfRule>
  </conditionalFormatting>
  <conditionalFormatting sqref="B41:E71">
    <cfRule type="expression" dxfId="0" priority="52">
      <formula>$C41&gt;=$E6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75" fitToHeight="4" orientation="landscape" r:id="rId1"/>
  <headerFooter>
    <oddFooter>&amp;LGara 1/2015&amp;C&amp;P/&amp;N</oddFooter>
  </headerFooter>
  <ignoredErrors>
    <ignoredError sqref="A40 F42:F44" unlockedFormula="1"/>
    <ignoredError sqref="F41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Fava</dc:creator>
  <cp:lastModifiedBy>Alessandra Fava</cp:lastModifiedBy>
  <cp:lastPrinted>2015-04-01T16:33:24Z</cp:lastPrinted>
  <dcterms:created xsi:type="dcterms:W3CDTF">2014-05-13T09:46:02Z</dcterms:created>
  <dcterms:modified xsi:type="dcterms:W3CDTF">2017-06-05T14:16:58Z</dcterms:modified>
</cp:coreProperties>
</file>