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8" windowWidth="18912" windowHeight="6888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Foglio1!$A$1:$G$134</definedName>
  </definedNames>
  <calcPr calcId="145621"/>
</workbook>
</file>

<file path=xl/calcChain.xml><?xml version="1.0" encoding="utf-8"?>
<calcChain xmlns="http://schemas.openxmlformats.org/spreadsheetml/2006/main">
  <c r="E133" i="1" l="1"/>
  <c r="E131" i="1"/>
  <c r="F83" i="1" l="1"/>
  <c r="E83" i="1"/>
  <c r="F87" i="1" l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62" i="1"/>
  <c r="F14" i="1"/>
  <c r="F40" i="1"/>
  <c r="F101" i="1" s="1"/>
  <c r="F41" i="1"/>
  <c r="F42" i="1"/>
  <c r="F103" i="1" s="1"/>
  <c r="F43" i="1"/>
  <c r="F44" i="1"/>
  <c r="F105" i="1" s="1"/>
  <c r="F45" i="1"/>
  <c r="F46" i="1"/>
  <c r="F107" i="1" s="1"/>
  <c r="F47" i="1"/>
  <c r="F48" i="1"/>
  <c r="F109" i="1" s="1"/>
  <c r="F49" i="1"/>
  <c r="F50" i="1"/>
  <c r="F111" i="1" s="1"/>
  <c r="F51" i="1"/>
  <c r="F52" i="1"/>
  <c r="F113" i="1" s="1"/>
  <c r="F53" i="1"/>
  <c r="F54" i="1"/>
  <c r="F115" i="1" s="1"/>
  <c r="F55" i="1"/>
  <c r="F56" i="1"/>
  <c r="F117" i="1" s="1"/>
  <c r="F57" i="1"/>
  <c r="F58" i="1"/>
  <c r="F119" i="1" s="1"/>
  <c r="F59" i="1"/>
  <c r="F60" i="1"/>
  <c r="F121" i="1" s="1"/>
  <c r="F61" i="1"/>
  <c r="F39" i="1"/>
  <c r="F100" i="1" s="1"/>
  <c r="F38" i="1"/>
  <c r="F99" i="1" s="1"/>
  <c r="F37" i="1"/>
  <c r="F98" i="1" s="1"/>
  <c r="F36" i="1"/>
  <c r="F97" i="1" s="1"/>
  <c r="F35" i="1"/>
  <c r="F96" i="1" s="1"/>
  <c r="F34" i="1"/>
  <c r="F95" i="1" s="1"/>
  <c r="F33" i="1"/>
  <c r="F94" i="1" s="1"/>
  <c r="F32" i="1"/>
  <c r="F93" i="1" s="1"/>
  <c r="F31" i="1"/>
  <c r="F92" i="1" s="1"/>
  <c r="F30" i="1"/>
  <c r="F91" i="1" s="1"/>
  <c r="F29" i="1"/>
  <c r="F90" i="1" s="1"/>
  <c r="F28" i="1"/>
  <c r="F89" i="1" s="1"/>
  <c r="F27" i="1"/>
  <c r="F88" i="1" s="1"/>
  <c r="F26" i="1"/>
  <c r="F25" i="1"/>
  <c r="F86" i="1" s="1"/>
  <c r="F24" i="1"/>
  <c r="F85" i="1" s="1"/>
  <c r="F23" i="1"/>
  <c r="F84" i="1" s="1"/>
  <c r="F22" i="1"/>
  <c r="F21" i="1"/>
  <c r="F81" i="1" s="1"/>
  <c r="F20" i="1"/>
  <c r="F19" i="1"/>
  <c r="F79" i="1" s="1"/>
  <c r="F18" i="1"/>
  <c r="F17" i="1"/>
  <c r="F77" i="1" s="1"/>
  <c r="F16" i="1"/>
  <c r="F15" i="1"/>
  <c r="F75" i="1" s="1"/>
  <c r="F13" i="1"/>
  <c r="F73" i="1" s="1"/>
  <c r="F12" i="1"/>
  <c r="F72" i="1" s="1"/>
  <c r="F11" i="1"/>
  <c r="F71" i="1" s="1"/>
  <c r="F10" i="1"/>
  <c r="F70" i="1" s="1"/>
  <c r="F6" i="1"/>
  <c r="F7" i="1"/>
  <c r="F8" i="1"/>
  <c r="F9" i="1"/>
  <c r="A65" i="1"/>
  <c r="E66" i="1"/>
  <c r="E67" i="1"/>
  <c r="E68" i="1"/>
  <c r="E69" i="1"/>
  <c r="F78" i="1" l="1"/>
  <c r="F82" i="1"/>
  <c r="F120" i="1"/>
  <c r="F116" i="1"/>
  <c r="F112" i="1"/>
  <c r="F108" i="1"/>
  <c r="F104" i="1"/>
  <c r="F76" i="1"/>
  <c r="F80" i="1"/>
  <c r="F118" i="1"/>
  <c r="F114" i="1"/>
  <c r="F110" i="1"/>
  <c r="F106" i="1"/>
  <c r="F102" i="1"/>
  <c r="F74" i="1"/>
  <c r="E122" i="1"/>
  <c r="F62" i="1"/>
  <c r="F68" i="1"/>
  <c r="F69" i="1"/>
  <c r="F66" i="1"/>
  <c r="F67" i="1"/>
  <c r="G25" i="2" l="1"/>
  <c r="E3" i="2"/>
  <c r="E4" i="2"/>
  <c r="E5" i="2"/>
  <c r="E6" i="2"/>
  <c r="E25" i="2" s="1"/>
  <c r="F2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" i="2"/>
  <c r="E129" i="1" l="1"/>
  <c r="E130" i="1"/>
  <c r="E132" i="1" l="1"/>
</calcChain>
</file>

<file path=xl/sharedStrings.xml><?xml version="1.0" encoding="utf-8"?>
<sst xmlns="http://schemas.openxmlformats.org/spreadsheetml/2006/main" count="364" uniqueCount="170">
  <si>
    <t>Articolo</t>
  </si>
  <si>
    <t>Categoria</t>
  </si>
  <si>
    <t>Quantità indicativa e non esaustiva</t>
  </si>
  <si>
    <t>Marca e Modello offerto</t>
  </si>
  <si>
    <t>A-1</t>
  </si>
  <si>
    <t>A-2</t>
  </si>
  <si>
    <t>A-3</t>
  </si>
  <si>
    <t>A-4</t>
  </si>
  <si>
    <t>A-5</t>
  </si>
  <si>
    <t>A-6</t>
  </si>
  <si>
    <t>A-7</t>
  </si>
  <si>
    <t>A-8</t>
  </si>
  <si>
    <t>DIFFUSORI AUDIO FULL RANGE</t>
  </si>
  <si>
    <t>A-9</t>
  </si>
  <si>
    <t>STAFFE PER DIFFUSORI FULL RANGE</t>
  </si>
  <si>
    <t>A-10</t>
  </si>
  <si>
    <t xml:space="preserve">DIFFUSORI AUDIO SUBWOOFER </t>
  </si>
  <si>
    <t>A-11</t>
  </si>
  <si>
    <t>STAFFE PER SUBWOOFER</t>
  </si>
  <si>
    <t>A-12</t>
  </si>
  <si>
    <t>DIFFUSORI MINIATURIZZATI</t>
  </si>
  <si>
    <t>A-13</t>
  </si>
  <si>
    <t>STAFFE PER DIFFUSORI MINIATURIZZATI</t>
  </si>
  <si>
    <t>A-14</t>
  </si>
  <si>
    <t>A-15</t>
  </si>
  <si>
    <t>MIXER AUDIO PER MICROFONI</t>
  </si>
  <si>
    <t>A-16</t>
  </si>
  <si>
    <t>MIXER AUDIO PER SEGNALI DI LINEA</t>
  </si>
  <si>
    <t>A-17</t>
  </si>
  <si>
    <t>MICROFONO DA TAVOLO</t>
  </si>
  <si>
    <t>A-18</t>
  </si>
  <si>
    <t>A-19</t>
  </si>
  <si>
    <t>RADIOMICROFONO CARDIOIDE</t>
  </si>
  <si>
    <t>A-20</t>
  </si>
  <si>
    <t>RADIOMICROFONO A COLLARINO</t>
  </si>
  <si>
    <t>A-21</t>
  </si>
  <si>
    <t>SISTEMA DI CONTROLLO SALA</t>
  </si>
  <si>
    <t>A-22</t>
  </si>
  <si>
    <t>MATRICE VIDEO MULTIFORMATO</t>
  </si>
  <si>
    <t>A-23</t>
  </si>
  <si>
    <t>MONTAGGIO e CABLAGGIO</t>
  </si>
  <si>
    <t>HARD DISK MULTIMEDIALE</t>
  </si>
  <si>
    <t xml:space="preserve"> Importo unitario IVA Esclusa </t>
  </si>
  <si>
    <t>VIDEOPROIETTORE FULL HD</t>
  </si>
  <si>
    <t>TELO DA PROIEZIONE</t>
  </si>
  <si>
    <t>LETTORE BLU RAY</t>
  </si>
  <si>
    <t>LETTORE VHS / DVD</t>
  </si>
  <si>
    <t>DOCUMENT CAMERA</t>
  </si>
  <si>
    <t>SISTEMA DI CONTROLLO DIGITALE DIFFUSORI</t>
  </si>
  <si>
    <t>CAVI MICROFONICI</t>
  </si>
  <si>
    <t>RACK</t>
  </si>
  <si>
    <t>ALLEGATO AL MOE</t>
  </si>
  <si>
    <t>Attenzione: allegato al Moe occorre fornire anche le schede dettagliate di ogni articolo offerto</t>
  </si>
  <si>
    <t>Prezzo cumulativo offerto</t>
  </si>
  <si>
    <t>Prezzo cumulativo offerto in percentuale</t>
  </si>
  <si>
    <t>Ribasso cumulativo in percentuale = medio ponderato</t>
  </si>
  <si>
    <t>Media aritmetica dei ribassi</t>
  </si>
  <si>
    <t xml:space="preserve">Totali </t>
  </si>
  <si>
    <t>RIEPILOGO</t>
  </si>
  <si>
    <t>tutti gli importi Iva esclusa - oltre oneri sicurezza</t>
  </si>
  <si>
    <t>Col. 01</t>
  </si>
  <si>
    <t>Col 02</t>
  </si>
  <si>
    <t>Col 03</t>
  </si>
  <si>
    <t>Unità di misura</t>
  </si>
  <si>
    <t>Quantità indicativa e non esaustiva per forniture</t>
  </si>
  <si>
    <t>Col. 04</t>
  </si>
  <si>
    <t>Importi complessivi IVA Esclusa
BASE D'ASTA</t>
  </si>
  <si>
    <t>Col. 07</t>
  </si>
  <si>
    <t>Col. 05</t>
  </si>
  <si>
    <t>Col. 06</t>
  </si>
  <si>
    <t>cifre</t>
  </si>
  <si>
    <t>lettere</t>
  </si>
  <si>
    <t>Nel caso di discordanza dei prezzi unitari offerti prevale il prezzo indicato in lettere. Il modulo è sottoscritto in ciascun foglio dal concorrente e non può presentare correzioni che non sono da lui stesso espressamente confermate e sottoscritte.</t>
  </si>
  <si>
    <t>Ribassi percentuali offerti
cifre</t>
  </si>
  <si>
    <t>Ribassi percentuali offerti
lettere</t>
  </si>
  <si>
    <t>Importi unitari IVA Esclusa
BASE D'ASTA
Euro</t>
  </si>
  <si>
    <t>Il prezzo complessivo ed il ribasso sono indicati in cifre ed in lettere. In caso di discordanza prevale il ribasso percentuale indicato in lettere.</t>
  </si>
  <si>
    <t>Prezzi unitari offerti (esclusa IVA) 
Euro
cifre</t>
  </si>
  <si>
    <t>Prezzi unitari offerti (esclusa IVA)
Euro
lettere</t>
  </si>
  <si>
    <t>Prezzi complessivi offerti (iva esclusa)
Euro
cifre</t>
  </si>
  <si>
    <t>Importo massimo contrattuale del CSA e Nota Esplicativa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</si>
  <si>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</si>
  <si>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</si>
  <si>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</si>
  <si>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</si>
  <si>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</si>
  <si>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</si>
  <si>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</si>
  <si>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</si>
  <si>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</si>
  <si>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</si>
  <si>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</si>
  <si>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</si>
  <si>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</si>
  <si>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</si>
  <si>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</si>
  <si>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</si>
  <si>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</si>
  <si>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</si>
  <si>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</si>
  <si>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</si>
  <si>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</si>
  <si>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</si>
  <si>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</si>
  <si>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</si>
  <si>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</si>
  <si>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</si>
  <si>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</si>
  <si>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</si>
  <si>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</si>
  <si>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</si>
  <si>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</si>
  <si>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</si>
  <si>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</si>
  <si>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pz.</t>
  </si>
  <si>
    <t>Piatti per batteria Zildjian 22" Kerope Ride</t>
  </si>
  <si>
    <t xml:space="preserve">Cordiera Puresound Equalizer 13” - 12 fili [E1312] </t>
  </si>
  <si>
    <t xml:space="preserve">Cordiera Puresound Concert Series 14” - 12 fili [C1412] </t>
  </si>
  <si>
    <t xml:space="preserve">Cordiera Puresound Concert Series 14” - 16 fili [C1416] </t>
  </si>
  <si>
    <t>coppia</t>
  </si>
  <si>
    <t xml:space="preserve">Marimba 5 ottave  </t>
  </si>
  <si>
    <t>Cover per marimba art. A-1</t>
  </si>
  <si>
    <t>Timpani Sinfonici (coppia) - 26" e 29"</t>
  </si>
  <si>
    <t>Spazzole per batteria Pro Mark</t>
  </si>
  <si>
    <t>Mallet per vibrafono Gary Burton</t>
  </si>
  <si>
    <t>Bacchette/mallet con punta morbida</t>
  </si>
  <si>
    <t>Bacchette per batteria Lantec 5A</t>
  </si>
  <si>
    <t>Kit manutenzione batteria Zildjian</t>
  </si>
  <si>
    <t xml:space="preserve">Sgabello Batteria </t>
  </si>
  <si>
    <t xml:space="preserve">Piatti per batteria Zildjian 19" Kerope Crash </t>
  </si>
  <si>
    <t>Piatti per batteria Zildjian 14" Kerope Hi-Hat</t>
  </si>
  <si>
    <t>Pelli 14"</t>
  </si>
  <si>
    <t>Pelli 10"</t>
  </si>
  <si>
    <t>Kit asole e farfalle</t>
  </si>
  <si>
    <t>Reggirullante</t>
  </si>
  <si>
    <t xml:space="preserve">Sostegno per piatti a 2 </t>
  </si>
  <si>
    <t>Aste piatto Ø 16 x 800</t>
  </si>
  <si>
    <t>Manali per piatti</t>
  </si>
  <si>
    <t xml:space="preserve">Sordine per timpani </t>
  </si>
  <si>
    <t xml:space="preserve">Sordina per grancassa </t>
  </si>
  <si>
    <t xml:space="preserve">Cordino per xilofono </t>
  </si>
  <si>
    <t xml:space="preserve">Battente per grancassa in feltro duro </t>
  </si>
  <si>
    <t xml:space="preserve">Cordiera Black Swamp S14S </t>
  </si>
  <si>
    <t xml:space="preserve">Cordiera Black Swamp S14CS </t>
  </si>
  <si>
    <t xml:space="preserve">Pelli per battenti 14” </t>
  </si>
  <si>
    <t>Pelli per battenti 14”</t>
  </si>
  <si>
    <t>Pelli per battenti 13”</t>
  </si>
  <si>
    <t>Pelli risonanti 14”</t>
  </si>
  <si>
    <t>Pelli risonanti 13”</t>
  </si>
  <si>
    <t>Pad da studio HQ percussion</t>
  </si>
  <si>
    <t>Clip per triangolo</t>
  </si>
  <si>
    <t>Set di 4 pelli per timpani Ludwig:  23”, 26”, 29” e 32”</t>
  </si>
  <si>
    <t>Tamburello basco</t>
  </si>
  <si>
    <t>Coppia di castagnette con manico</t>
  </si>
  <si>
    <t>bacchetta per grancassa</t>
  </si>
  <si>
    <t>battente per grancassa a pedale vintage</t>
  </si>
  <si>
    <t>Coppia di rullo medio a sfera con morbida pelliccia sintetica</t>
  </si>
  <si>
    <t>Cordiera per rullante</t>
  </si>
  <si>
    <t>Cordiera per rullante 12 fili</t>
  </si>
  <si>
    <t>Cordiera per rullante 20 fili</t>
  </si>
  <si>
    <t>Pelle di tamburo rivestita, peso medio</t>
  </si>
  <si>
    <t>Pelle di tamburo rivestita, peso leggero</t>
  </si>
  <si>
    <t xml:space="preserve">Combination Stand Base </t>
  </si>
  <si>
    <t>Combination Stand Base</t>
  </si>
  <si>
    <t>Rondelle di gomma antirumore – confezioni da 5</t>
  </si>
  <si>
    <t>Tamburo Rullante in ottone o in alluminio 14”x5”</t>
  </si>
  <si>
    <t>set</t>
  </si>
  <si>
    <t>asta Ø 20 mm - Lunghezza 60 cm</t>
  </si>
  <si>
    <t>confezione</t>
  </si>
  <si>
    <t xml:space="preserve">Gara 01/2015
Procedura negoziata - con aggiudicazione a favore del prezzo più basso – in un lotto solo -
per l’affidamento della fornitura di strumenti musicali ad uso didattico – percussioni – e materiale di consumo relativo - per la Civica Scuola di Musica Claudio Abbado
CIG 6205846A1E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</si>
</sst>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Helvetic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8" fontId="0" fillId="0" borderId="0" xfId="0" applyNumberFormat="1"/>
    <xf numFmtId="8" fontId="5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10" fontId="0" fillId="6" borderId="1" xfId="2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44" fontId="0" fillId="0" borderId="0" xfId="0" applyNumberFormat="1" applyFo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1" xfId="0" applyNumberFormat="1" applyFont="1" applyBorder="1" applyAlignment="1" applyProtection="1">
      <alignment horizontal="right" vertical="top" wrapText="1"/>
      <protection locked="0"/>
    </xf>
    <xf numFmtId="44" fontId="0" fillId="0" borderId="1" xfId="0" applyNumberFormat="1" applyFont="1" applyBorder="1" applyAlignment="1" applyProtection="1">
      <alignment horizontal="left" vertical="top" wrapText="1"/>
      <protection locked="0"/>
    </xf>
    <xf numFmtId="164" fontId="0" fillId="0" borderId="1" xfId="2" applyNumberFormat="1" applyFont="1" applyBorder="1" applyProtection="1">
      <protection locked="0"/>
    </xf>
    <xf numFmtId="10" fontId="2" fillId="3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hidden="1"/>
    </xf>
    <xf numFmtId="44" fontId="2" fillId="2" borderId="1" xfId="0" applyNumberFormat="1" applyFont="1" applyFill="1" applyBorder="1" applyProtection="1">
      <protection hidden="1"/>
    </xf>
    <xf numFmtId="0" fontId="2" fillId="6" borderId="1" xfId="0" applyFont="1" applyFill="1" applyBorder="1" applyProtection="1">
      <protection locked="0"/>
    </xf>
    <xf numFmtId="44" fontId="2" fillId="6" borderId="1" xfId="0" applyNumberFormat="1" applyFont="1" applyFill="1" applyBorder="1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Protection="1">
      <protection hidden="1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2" xfId="0" applyFont="1" applyBorder="1" applyProtection="1">
      <protection locked="0"/>
    </xf>
    <xf numFmtId="10" fontId="0" fillId="0" borderId="11" xfId="0" applyNumberFormat="1" applyFont="1" applyBorder="1" applyProtection="1">
      <protection locked="0"/>
    </xf>
    <xf numFmtId="0" fontId="0" fillId="4" borderId="17" xfId="0" applyFont="1" applyFill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4" fontId="8" fillId="2" borderId="1" xfId="1" applyFont="1" applyFill="1" applyBorder="1" applyAlignment="1">
      <alignment vertical="center" wrapText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44" fontId="7" fillId="2" borderId="1" xfId="0" applyNumberFormat="1" applyFont="1" applyFill="1" applyBorder="1" applyAlignment="1" applyProtection="1">
      <alignment horizontal="right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3" fontId="8" fillId="6" borderId="1" xfId="3" applyFont="1" applyFill="1" applyBorder="1" applyAlignment="1" applyProtection="1">
      <alignment horizontal="left" vertical="center" wrapText="1"/>
      <protection locked="0"/>
    </xf>
    <xf numFmtId="43" fontId="7" fillId="6" borderId="1" xfId="3" applyFont="1" applyFill="1" applyBorder="1" applyAlignment="1" applyProtection="1">
      <alignment horizontal="center" vertical="center" wrapText="1"/>
      <protection locked="0"/>
    </xf>
    <xf numFmtId="44" fontId="7" fillId="6" borderId="1" xfId="1" applyFont="1" applyFill="1" applyBorder="1" applyAlignment="1" applyProtection="1">
      <alignment horizontal="center" vertical="center" wrapText="1"/>
      <protection locked="0"/>
    </xf>
    <xf numFmtId="44" fontId="8" fillId="6" borderId="1" xfId="1" applyFont="1" applyFill="1" applyBorder="1" applyAlignment="1" applyProtection="1">
      <alignment horizontal="center" vertical="center" wrapText="1"/>
      <protection locked="0"/>
    </xf>
    <xf numFmtId="44" fontId="7" fillId="0" borderId="15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8" xfId="0" applyFont="1" applyBorder="1" applyProtection="1">
      <protection locked="0"/>
    </xf>
    <xf numFmtId="44" fontId="7" fillId="0" borderId="16" xfId="0" applyNumberFormat="1" applyFont="1" applyFill="1" applyBorder="1" applyAlignment="1" applyProtection="1">
      <alignment horizontal="center" wrapText="1"/>
      <protection locked="0"/>
    </xf>
    <xf numFmtId="44" fontId="7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44" fontId="7" fillId="5" borderId="16" xfId="0" applyNumberFormat="1" applyFont="1" applyFill="1" applyBorder="1" applyAlignment="1" applyProtection="1">
      <alignment horizontal="center" wrapText="1"/>
      <protection locked="0"/>
    </xf>
    <xf numFmtId="44" fontId="7" fillId="5" borderId="13" xfId="0" applyNumberFormat="1" applyFont="1" applyFill="1" applyBorder="1" applyAlignment="1" applyProtection="1">
      <alignment horizontal="center" wrapText="1"/>
      <protection locked="0"/>
    </xf>
    <xf numFmtId="44" fontId="7" fillId="4" borderId="16" xfId="0" applyNumberFormat="1" applyFont="1" applyFill="1" applyBorder="1" applyAlignment="1" applyProtection="1">
      <alignment horizontal="center" wrapText="1"/>
      <protection locked="0"/>
    </xf>
    <xf numFmtId="44" fontId="7" fillId="4" borderId="13" xfId="0" applyNumberFormat="1" applyFont="1" applyFill="1" applyBorder="1" applyAlignment="1" applyProtection="1">
      <alignment horizontal="center" wrapText="1"/>
      <protection locked="0"/>
    </xf>
  </cellXfs>
  <cellStyles count="5">
    <cellStyle name="Migliaia" xfId="3" builtinId="3"/>
    <cellStyle name="Normale" xfId="0" builtinId="0"/>
    <cellStyle name="Normale 2" xfId="4"/>
    <cellStyle name="Percentuale" xfId="2" builtinId="5"/>
    <cellStyle name="Valuta" xfId="1" builtinId="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CC66"/>
      <color rgb="FFCCFFCC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topLeftCell="A60" zoomScaleNormal="100" workbookViewId="0">
      <selection activeCell="E133" sqref="E133"/>
    </sheetView>
  </sheetViews>
  <sheetFormatPr defaultColWidth="13.109375" defaultRowHeight="14.4" x14ac:dyDescent="0.3"/>
  <cols>
    <col min="1" max="1" width="8" style="27" bestFit="1" customWidth="1"/>
    <col min="2" max="2" width="50.33203125" style="27" bestFit="1" customWidth="1"/>
    <col min="3" max="3" width="21.109375" style="27" customWidth="1"/>
    <col min="4" max="4" width="35.33203125" style="27" customWidth="1"/>
    <col min="5" max="5" width="16.88671875" style="27" bestFit="1" customWidth="1"/>
    <col min="6" max="6" width="15.6640625" style="27" bestFit="1" customWidth="1"/>
    <col min="7" max="7" width="36.88671875" style="27" customWidth="1"/>
    <col min="8" max="9" width="15.33203125" style="27" customWidth="1"/>
    <col min="10" max="10" width="22.109375" style="27" bestFit="1" customWidth="1"/>
    <col min="11" max="11" width="13.109375" style="27"/>
    <col min="12" max="12" width="49.5546875" style="27" customWidth="1"/>
    <col min="13" max="16384" width="13.109375" style="27"/>
  </cols>
  <sheetData>
    <row r="1" spans="1:12" s="26" customFormat="1" ht="76.2" customHeight="1" x14ac:dyDescent="0.3">
      <c r="A1" s="61" t="s">
        <v>169</v>
      </c>
      <c r="B1" s="61"/>
      <c r="C1" s="61"/>
      <c r="D1" s="61"/>
      <c r="E1" s="61"/>
      <c r="F1" s="61"/>
      <c r="G1" s="51"/>
      <c r="H1" s="12"/>
      <c r="I1" s="12"/>
      <c r="J1" s="12"/>
    </row>
    <row r="2" spans="1:12" x14ac:dyDescent="0.3">
      <c r="A2" s="55" t="s">
        <v>51</v>
      </c>
      <c r="B2" s="55"/>
      <c r="C2" s="55"/>
      <c r="D2" s="55"/>
      <c r="E2" s="55"/>
      <c r="F2" s="55"/>
      <c r="G2" s="55"/>
      <c r="H2" s="39"/>
      <c r="I2" s="39"/>
      <c r="J2" s="39"/>
      <c r="K2" s="39"/>
      <c r="L2" s="39"/>
    </row>
    <row r="3" spans="1:12" x14ac:dyDescent="0.3">
      <c r="A3" s="55" t="s">
        <v>52</v>
      </c>
      <c r="B3" s="55"/>
      <c r="C3" s="55"/>
      <c r="D3" s="55"/>
      <c r="E3" s="55"/>
      <c r="F3" s="55"/>
      <c r="G3" s="55"/>
      <c r="H3" s="39"/>
      <c r="I3" s="39"/>
      <c r="J3" s="39"/>
      <c r="K3" s="39"/>
      <c r="L3" s="39"/>
    </row>
    <row r="4" spans="1:12" x14ac:dyDescent="0.3">
      <c r="A4" s="28" t="s">
        <v>60</v>
      </c>
      <c r="B4" s="28" t="s">
        <v>61</v>
      </c>
      <c r="C4" s="28" t="s">
        <v>62</v>
      </c>
      <c r="D4" s="28" t="s">
        <v>65</v>
      </c>
    </row>
    <row r="5" spans="1:12" ht="57.6" x14ac:dyDescent="0.3">
      <c r="A5" s="40" t="s">
        <v>0</v>
      </c>
      <c r="B5" s="40" t="s">
        <v>1</v>
      </c>
      <c r="C5" s="40" t="s">
        <v>63</v>
      </c>
      <c r="D5" s="40" t="s">
        <v>64</v>
      </c>
      <c r="E5" s="40" t="s">
        <v>75</v>
      </c>
      <c r="F5" s="40" t="s">
        <v>66</v>
      </c>
    </row>
    <row r="6" spans="1:12" x14ac:dyDescent="0.3">
      <c r="A6" s="41" t="s">
        <v>4</v>
      </c>
      <c r="B6" s="29" t="s">
        <v>120</v>
      </c>
      <c r="C6" s="41" t="s">
        <v>114</v>
      </c>
      <c r="D6" s="30">
        <v>1</v>
      </c>
      <c r="E6" s="42">
        <v>13200</v>
      </c>
      <c r="F6" s="43">
        <f>+E6*D6</f>
        <v>13200</v>
      </c>
    </row>
    <row r="7" spans="1:12" x14ac:dyDescent="0.3">
      <c r="A7" s="41" t="s">
        <v>5</v>
      </c>
      <c r="B7" s="29" t="s">
        <v>121</v>
      </c>
      <c r="C7" s="41" t="s">
        <v>114</v>
      </c>
      <c r="D7" s="30">
        <v>1</v>
      </c>
      <c r="E7" s="42">
        <v>1100</v>
      </c>
      <c r="F7" s="43">
        <f t="shared" ref="F7:F61" si="0">+E7*D7</f>
        <v>1100</v>
      </c>
    </row>
    <row r="8" spans="1:12" x14ac:dyDescent="0.3">
      <c r="A8" s="41" t="s">
        <v>6</v>
      </c>
      <c r="B8" s="29" t="s">
        <v>122</v>
      </c>
      <c r="C8" s="41" t="s">
        <v>119</v>
      </c>
      <c r="D8" s="30">
        <v>1</v>
      </c>
      <c r="E8" s="42">
        <v>15700</v>
      </c>
      <c r="F8" s="43">
        <f t="shared" si="0"/>
        <v>15700</v>
      </c>
    </row>
    <row r="9" spans="1:12" x14ac:dyDescent="0.3">
      <c r="A9" s="41" t="s">
        <v>7</v>
      </c>
      <c r="B9" s="29" t="s">
        <v>123</v>
      </c>
      <c r="C9" s="41" t="s">
        <v>114</v>
      </c>
      <c r="D9" s="30">
        <v>2</v>
      </c>
      <c r="E9" s="42">
        <v>41</v>
      </c>
      <c r="F9" s="43">
        <f t="shared" si="0"/>
        <v>82</v>
      </c>
    </row>
    <row r="10" spans="1:12" x14ac:dyDescent="0.3">
      <c r="A10" s="41" t="s">
        <v>8</v>
      </c>
      <c r="B10" s="29" t="s">
        <v>124</v>
      </c>
      <c r="C10" s="41" t="s">
        <v>114</v>
      </c>
      <c r="D10" s="30">
        <v>1</v>
      </c>
      <c r="E10" s="42">
        <v>62</v>
      </c>
      <c r="F10" s="43">
        <f t="shared" si="0"/>
        <v>62</v>
      </c>
    </row>
    <row r="11" spans="1:12" x14ac:dyDescent="0.3">
      <c r="A11" s="41" t="s">
        <v>9</v>
      </c>
      <c r="B11" s="29" t="s">
        <v>125</v>
      </c>
      <c r="C11" s="41" t="s">
        <v>114</v>
      </c>
      <c r="D11" s="30">
        <v>1</v>
      </c>
      <c r="E11" s="42">
        <v>44</v>
      </c>
      <c r="F11" s="43">
        <f t="shared" si="0"/>
        <v>44</v>
      </c>
    </row>
    <row r="12" spans="1:12" x14ac:dyDescent="0.3">
      <c r="A12" s="41" t="s">
        <v>10</v>
      </c>
      <c r="B12" s="29" t="s">
        <v>126</v>
      </c>
      <c r="C12" s="41" t="s">
        <v>114</v>
      </c>
      <c r="D12" s="30">
        <v>3</v>
      </c>
      <c r="E12" s="42">
        <v>8</v>
      </c>
      <c r="F12" s="43">
        <f t="shared" si="0"/>
        <v>24</v>
      </c>
    </row>
    <row r="13" spans="1:12" x14ac:dyDescent="0.3">
      <c r="A13" s="41" t="s">
        <v>11</v>
      </c>
      <c r="B13" s="29" t="s">
        <v>127</v>
      </c>
      <c r="C13" s="41" t="s">
        <v>114</v>
      </c>
      <c r="D13" s="30">
        <v>2</v>
      </c>
      <c r="E13" s="42">
        <v>11</v>
      </c>
      <c r="F13" s="43">
        <f t="shared" si="0"/>
        <v>22</v>
      </c>
    </row>
    <row r="14" spans="1:12" x14ac:dyDescent="0.3">
      <c r="A14" s="41" t="s">
        <v>13</v>
      </c>
      <c r="B14" s="29" t="s">
        <v>128</v>
      </c>
      <c r="C14" s="41" t="s">
        <v>114</v>
      </c>
      <c r="D14" s="30">
        <v>4</v>
      </c>
      <c r="E14" s="42">
        <v>175</v>
      </c>
      <c r="F14" s="43">
        <f t="shared" si="0"/>
        <v>700</v>
      </c>
    </row>
    <row r="15" spans="1:12" x14ac:dyDescent="0.3">
      <c r="A15" s="41" t="s">
        <v>15</v>
      </c>
      <c r="B15" s="29" t="s">
        <v>115</v>
      </c>
      <c r="C15" s="41" t="s">
        <v>114</v>
      </c>
      <c r="D15" s="30">
        <v>2</v>
      </c>
      <c r="E15" s="42">
        <v>505.99999999999994</v>
      </c>
      <c r="F15" s="43">
        <f t="shared" si="0"/>
        <v>1011.9999999999999</v>
      </c>
    </row>
    <row r="16" spans="1:12" x14ac:dyDescent="0.3">
      <c r="A16" s="41" t="s">
        <v>17</v>
      </c>
      <c r="B16" s="29" t="s">
        <v>129</v>
      </c>
      <c r="C16" s="41" t="s">
        <v>114</v>
      </c>
      <c r="D16" s="30">
        <v>1</v>
      </c>
      <c r="E16" s="42">
        <v>527</v>
      </c>
      <c r="F16" s="43">
        <f t="shared" si="0"/>
        <v>527</v>
      </c>
    </row>
    <row r="17" spans="1:6" x14ac:dyDescent="0.3">
      <c r="A17" s="41" t="s">
        <v>19</v>
      </c>
      <c r="B17" s="29" t="s">
        <v>130</v>
      </c>
      <c r="C17" s="41" t="s">
        <v>114</v>
      </c>
      <c r="D17" s="30">
        <v>1</v>
      </c>
      <c r="E17" s="42">
        <v>505.99999999999994</v>
      </c>
      <c r="F17" s="43">
        <f t="shared" si="0"/>
        <v>505.99999999999994</v>
      </c>
    </row>
    <row r="18" spans="1:6" x14ac:dyDescent="0.3">
      <c r="A18" s="41" t="s">
        <v>21</v>
      </c>
      <c r="B18" s="29" t="s">
        <v>131</v>
      </c>
      <c r="C18" s="41" t="s">
        <v>114</v>
      </c>
      <c r="D18" s="30">
        <v>3</v>
      </c>
      <c r="E18" s="42">
        <v>15</v>
      </c>
      <c r="F18" s="43">
        <f t="shared" si="0"/>
        <v>45</v>
      </c>
    </row>
    <row r="19" spans="1:6" x14ac:dyDescent="0.3">
      <c r="A19" s="41" t="s">
        <v>23</v>
      </c>
      <c r="B19" s="29" t="s">
        <v>132</v>
      </c>
      <c r="C19" s="41" t="s">
        <v>114</v>
      </c>
      <c r="D19" s="30">
        <v>2</v>
      </c>
      <c r="E19" s="42">
        <v>13</v>
      </c>
      <c r="F19" s="43">
        <f t="shared" si="0"/>
        <v>26</v>
      </c>
    </row>
    <row r="20" spans="1:6" x14ac:dyDescent="0.3">
      <c r="A20" s="41" t="s">
        <v>24</v>
      </c>
      <c r="B20" s="29" t="s">
        <v>133</v>
      </c>
      <c r="C20" s="41" t="s">
        <v>114</v>
      </c>
      <c r="D20" s="30">
        <v>1</v>
      </c>
      <c r="E20" s="42">
        <v>13</v>
      </c>
      <c r="F20" s="43">
        <f t="shared" si="0"/>
        <v>13</v>
      </c>
    </row>
    <row r="21" spans="1:6" x14ac:dyDescent="0.3">
      <c r="A21" s="41" t="s">
        <v>26</v>
      </c>
      <c r="B21" s="29" t="s">
        <v>165</v>
      </c>
      <c r="C21" s="41" t="s">
        <v>114</v>
      </c>
      <c r="D21" s="30">
        <v>1</v>
      </c>
      <c r="E21" s="42">
        <v>988.99999999999989</v>
      </c>
      <c r="F21" s="43">
        <f t="shared" si="0"/>
        <v>988.99999999999989</v>
      </c>
    </row>
    <row r="22" spans="1:6" x14ac:dyDescent="0.3">
      <c r="A22" s="41" t="s">
        <v>28</v>
      </c>
      <c r="B22" s="29" t="s">
        <v>134</v>
      </c>
      <c r="C22" s="41" t="s">
        <v>114</v>
      </c>
      <c r="D22" s="30">
        <v>1</v>
      </c>
      <c r="E22" s="42">
        <v>150</v>
      </c>
      <c r="F22" s="43">
        <f t="shared" si="0"/>
        <v>150</v>
      </c>
    </row>
    <row r="23" spans="1:6" x14ac:dyDescent="0.3">
      <c r="A23" s="41" t="s">
        <v>30</v>
      </c>
      <c r="B23" s="29" t="s">
        <v>135</v>
      </c>
      <c r="C23" s="41" t="s">
        <v>114</v>
      </c>
      <c r="D23" s="30">
        <v>1</v>
      </c>
      <c r="E23" s="42">
        <v>179</v>
      </c>
      <c r="F23" s="43">
        <f t="shared" si="0"/>
        <v>179</v>
      </c>
    </row>
    <row r="24" spans="1:6" x14ac:dyDescent="0.3">
      <c r="A24" s="41" t="s">
        <v>31</v>
      </c>
      <c r="B24" s="29" t="s">
        <v>136</v>
      </c>
      <c r="C24" s="41" t="s">
        <v>114</v>
      </c>
      <c r="D24" s="30">
        <v>2</v>
      </c>
      <c r="E24" s="42">
        <v>33</v>
      </c>
      <c r="F24" s="43">
        <f t="shared" si="0"/>
        <v>66</v>
      </c>
    </row>
    <row r="25" spans="1:6" x14ac:dyDescent="0.3">
      <c r="A25" s="41" t="s">
        <v>33</v>
      </c>
      <c r="B25" s="29" t="s">
        <v>137</v>
      </c>
      <c r="C25" s="41" t="s">
        <v>114</v>
      </c>
      <c r="D25" s="30">
        <v>6</v>
      </c>
      <c r="E25" s="42">
        <v>20</v>
      </c>
      <c r="F25" s="43">
        <f t="shared" si="0"/>
        <v>120</v>
      </c>
    </row>
    <row r="26" spans="1:6" x14ac:dyDescent="0.3">
      <c r="A26" s="41" t="s">
        <v>35</v>
      </c>
      <c r="B26" s="29" t="s">
        <v>138</v>
      </c>
      <c r="C26" s="41" t="s">
        <v>114</v>
      </c>
      <c r="D26" s="30">
        <v>4</v>
      </c>
      <c r="E26" s="42">
        <v>9</v>
      </c>
      <c r="F26" s="43">
        <f t="shared" si="0"/>
        <v>36</v>
      </c>
    </row>
    <row r="27" spans="1:6" x14ac:dyDescent="0.3">
      <c r="A27" s="41" t="s">
        <v>37</v>
      </c>
      <c r="B27" s="29" t="s">
        <v>139</v>
      </c>
      <c r="C27" s="41" t="s">
        <v>114</v>
      </c>
      <c r="D27" s="30">
        <v>1</v>
      </c>
      <c r="E27" s="42">
        <v>24</v>
      </c>
      <c r="F27" s="43">
        <f t="shared" si="0"/>
        <v>24</v>
      </c>
    </row>
    <row r="28" spans="1:6" x14ac:dyDescent="0.3">
      <c r="A28" s="41" t="s">
        <v>39</v>
      </c>
      <c r="B28" s="29" t="s">
        <v>140</v>
      </c>
      <c r="C28" s="41" t="s">
        <v>114</v>
      </c>
      <c r="D28" s="30">
        <v>1</v>
      </c>
      <c r="E28" s="42">
        <v>15</v>
      </c>
      <c r="F28" s="43">
        <f t="shared" si="0"/>
        <v>15</v>
      </c>
    </row>
    <row r="29" spans="1:6" x14ac:dyDescent="0.3">
      <c r="A29" s="41" t="s">
        <v>81</v>
      </c>
      <c r="B29" s="29" t="s">
        <v>141</v>
      </c>
      <c r="C29" s="41" t="s">
        <v>114</v>
      </c>
      <c r="D29" s="30">
        <v>2</v>
      </c>
      <c r="E29" s="42">
        <v>15</v>
      </c>
      <c r="F29" s="43">
        <f t="shared" si="0"/>
        <v>30</v>
      </c>
    </row>
    <row r="30" spans="1:6" x14ac:dyDescent="0.3">
      <c r="A30" s="41" t="s">
        <v>82</v>
      </c>
      <c r="B30" s="29" t="s">
        <v>116</v>
      </c>
      <c r="C30" s="41" t="s">
        <v>114</v>
      </c>
      <c r="D30" s="30">
        <v>1</v>
      </c>
      <c r="E30" s="42">
        <v>25</v>
      </c>
      <c r="F30" s="43">
        <f t="shared" si="0"/>
        <v>25</v>
      </c>
    </row>
    <row r="31" spans="1:6" x14ac:dyDescent="0.3">
      <c r="A31" s="41" t="s">
        <v>83</v>
      </c>
      <c r="B31" s="29" t="s">
        <v>117</v>
      </c>
      <c r="C31" s="41" t="s">
        <v>114</v>
      </c>
      <c r="D31" s="30">
        <v>1</v>
      </c>
      <c r="E31" s="42">
        <v>25</v>
      </c>
      <c r="F31" s="43">
        <f t="shared" si="0"/>
        <v>25</v>
      </c>
    </row>
    <row r="32" spans="1:6" x14ac:dyDescent="0.3">
      <c r="A32" s="41" t="s">
        <v>84</v>
      </c>
      <c r="B32" s="29" t="s">
        <v>118</v>
      </c>
      <c r="C32" s="41" t="s">
        <v>114</v>
      </c>
      <c r="D32" s="30">
        <v>1</v>
      </c>
      <c r="E32" s="42">
        <v>25</v>
      </c>
      <c r="F32" s="43">
        <f t="shared" si="0"/>
        <v>25</v>
      </c>
    </row>
    <row r="33" spans="1:6" x14ac:dyDescent="0.3">
      <c r="A33" s="41" t="s">
        <v>85</v>
      </c>
      <c r="B33" s="29" t="s">
        <v>142</v>
      </c>
      <c r="C33" s="41" t="s">
        <v>114</v>
      </c>
      <c r="D33" s="30">
        <v>1</v>
      </c>
      <c r="E33" s="42">
        <v>76</v>
      </c>
      <c r="F33" s="43">
        <f t="shared" si="0"/>
        <v>76</v>
      </c>
    </row>
    <row r="34" spans="1:6" x14ac:dyDescent="0.3">
      <c r="A34" s="41" t="s">
        <v>86</v>
      </c>
      <c r="B34" s="29" t="s">
        <v>143</v>
      </c>
      <c r="C34" s="41" t="s">
        <v>114</v>
      </c>
      <c r="D34" s="30">
        <v>1</v>
      </c>
      <c r="E34" s="42">
        <v>76</v>
      </c>
      <c r="F34" s="43">
        <f t="shared" si="0"/>
        <v>76</v>
      </c>
    </row>
    <row r="35" spans="1:6" x14ac:dyDescent="0.3">
      <c r="A35" s="41" t="s">
        <v>87</v>
      </c>
      <c r="B35" s="29" t="s">
        <v>144</v>
      </c>
      <c r="C35" s="41" t="s">
        <v>114</v>
      </c>
      <c r="D35" s="30">
        <v>2</v>
      </c>
      <c r="E35" s="42">
        <v>28</v>
      </c>
      <c r="F35" s="43">
        <f t="shared" si="0"/>
        <v>56</v>
      </c>
    </row>
    <row r="36" spans="1:6" x14ac:dyDescent="0.3">
      <c r="A36" s="41" t="s">
        <v>88</v>
      </c>
      <c r="B36" s="29" t="s">
        <v>145</v>
      </c>
      <c r="C36" s="41" t="s">
        <v>114</v>
      </c>
      <c r="D36" s="30">
        <v>2</v>
      </c>
      <c r="E36" s="42">
        <v>28</v>
      </c>
      <c r="F36" s="43">
        <f t="shared" si="0"/>
        <v>56</v>
      </c>
    </row>
    <row r="37" spans="1:6" x14ac:dyDescent="0.3">
      <c r="A37" s="41" t="s">
        <v>89</v>
      </c>
      <c r="B37" s="29" t="s">
        <v>146</v>
      </c>
      <c r="C37" s="41" t="s">
        <v>114</v>
      </c>
      <c r="D37" s="30">
        <v>1</v>
      </c>
      <c r="E37" s="42">
        <v>26</v>
      </c>
      <c r="F37" s="43">
        <f t="shared" si="0"/>
        <v>26</v>
      </c>
    </row>
    <row r="38" spans="1:6" x14ac:dyDescent="0.3">
      <c r="A38" s="41" t="s">
        <v>90</v>
      </c>
      <c r="B38" s="29" t="s">
        <v>146</v>
      </c>
      <c r="C38" s="41" t="s">
        <v>114</v>
      </c>
      <c r="D38" s="30">
        <v>1</v>
      </c>
      <c r="E38" s="42">
        <v>26</v>
      </c>
      <c r="F38" s="43">
        <f t="shared" si="0"/>
        <v>26</v>
      </c>
    </row>
    <row r="39" spans="1:6" x14ac:dyDescent="0.3">
      <c r="A39" s="41" t="s">
        <v>91</v>
      </c>
      <c r="B39" s="29" t="s">
        <v>147</v>
      </c>
      <c r="C39" s="41" t="s">
        <v>114</v>
      </c>
      <c r="D39" s="30">
        <v>2</v>
      </c>
      <c r="E39" s="42">
        <v>16</v>
      </c>
      <c r="F39" s="43">
        <f t="shared" si="0"/>
        <v>32</v>
      </c>
    </row>
    <row r="40" spans="1:6" x14ac:dyDescent="0.3">
      <c r="A40" s="41" t="s">
        <v>92</v>
      </c>
      <c r="B40" s="29" t="s">
        <v>148</v>
      </c>
      <c r="C40" s="41" t="s">
        <v>114</v>
      </c>
      <c r="D40" s="30">
        <v>1</v>
      </c>
      <c r="E40" s="42">
        <v>15</v>
      </c>
      <c r="F40" s="43">
        <f t="shared" si="0"/>
        <v>15</v>
      </c>
    </row>
    <row r="41" spans="1:6" x14ac:dyDescent="0.3">
      <c r="A41" s="41" t="s">
        <v>93</v>
      </c>
      <c r="B41" s="29" t="s">
        <v>147</v>
      </c>
      <c r="C41" s="41" t="s">
        <v>114</v>
      </c>
      <c r="D41" s="30">
        <v>2</v>
      </c>
      <c r="E41" s="42">
        <v>20</v>
      </c>
      <c r="F41" s="43">
        <f t="shared" si="0"/>
        <v>40</v>
      </c>
    </row>
    <row r="42" spans="1:6" x14ac:dyDescent="0.3">
      <c r="A42" s="41" t="s">
        <v>94</v>
      </c>
      <c r="B42" s="29" t="s">
        <v>149</v>
      </c>
      <c r="C42" s="41" t="s">
        <v>114</v>
      </c>
      <c r="D42" s="30">
        <v>2</v>
      </c>
      <c r="E42" s="42">
        <v>45</v>
      </c>
      <c r="F42" s="43">
        <f t="shared" si="0"/>
        <v>90</v>
      </c>
    </row>
    <row r="43" spans="1:6" x14ac:dyDescent="0.3">
      <c r="A43" s="41" t="s">
        <v>95</v>
      </c>
      <c r="B43" s="29" t="s">
        <v>150</v>
      </c>
      <c r="C43" s="41" t="s">
        <v>114</v>
      </c>
      <c r="D43" s="30">
        <v>3</v>
      </c>
      <c r="E43" s="42">
        <v>7</v>
      </c>
      <c r="F43" s="43">
        <f t="shared" si="0"/>
        <v>21</v>
      </c>
    </row>
    <row r="44" spans="1:6" x14ac:dyDescent="0.3">
      <c r="A44" s="41" t="s">
        <v>96</v>
      </c>
      <c r="B44" s="29" t="s">
        <v>151</v>
      </c>
      <c r="C44" s="41" t="s">
        <v>166</v>
      </c>
      <c r="D44" s="30">
        <v>1</v>
      </c>
      <c r="E44" s="42">
        <v>459.99999999999994</v>
      </c>
      <c r="F44" s="43">
        <f t="shared" si="0"/>
        <v>459.99999999999994</v>
      </c>
    </row>
    <row r="45" spans="1:6" x14ac:dyDescent="0.3">
      <c r="A45" s="41" t="s">
        <v>97</v>
      </c>
      <c r="B45" s="29" t="s">
        <v>152</v>
      </c>
      <c r="C45" s="41" t="s">
        <v>114</v>
      </c>
      <c r="D45" s="30">
        <v>1</v>
      </c>
      <c r="E45" s="42">
        <v>184</v>
      </c>
      <c r="F45" s="43">
        <f t="shared" si="0"/>
        <v>184</v>
      </c>
    </row>
    <row r="46" spans="1:6" x14ac:dyDescent="0.3">
      <c r="A46" s="41" t="s">
        <v>98</v>
      </c>
      <c r="B46" s="29" t="s">
        <v>153</v>
      </c>
      <c r="C46" s="41" t="s">
        <v>119</v>
      </c>
      <c r="D46" s="30">
        <v>1</v>
      </c>
      <c r="E46" s="42">
        <v>161</v>
      </c>
      <c r="F46" s="43">
        <f t="shared" si="0"/>
        <v>161</v>
      </c>
    </row>
    <row r="47" spans="1:6" x14ac:dyDescent="0.3">
      <c r="A47" s="41" t="s">
        <v>99</v>
      </c>
      <c r="B47" s="29" t="s">
        <v>154</v>
      </c>
      <c r="C47" s="41" t="s">
        <v>114</v>
      </c>
      <c r="D47" s="30">
        <v>1</v>
      </c>
      <c r="E47" s="42">
        <v>64</v>
      </c>
      <c r="F47" s="43">
        <f t="shared" si="0"/>
        <v>64</v>
      </c>
    </row>
    <row r="48" spans="1:6" x14ac:dyDescent="0.3">
      <c r="A48" s="41" t="s">
        <v>100</v>
      </c>
      <c r="B48" s="29" t="s">
        <v>154</v>
      </c>
      <c r="C48" s="41" t="s">
        <v>114</v>
      </c>
      <c r="D48" s="30">
        <v>1</v>
      </c>
      <c r="E48" s="42">
        <v>66</v>
      </c>
      <c r="F48" s="43">
        <f t="shared" si="0"/>
        <v>66</v>
      </c>
    </row>
    <row r="49" spans="1:10" x14ac:dyDescent="0.3">
      <c r="A49" s="41" t="s">
        <v>101</v>
      </c>
      <c r="B49" s="29" t="s">
        <v>154</v>
      </c>
      <c r="C49" s="41" t="s">
        <v>114</v>
      </c>
      <c r="D49" s="30">
        <v>2</v>
      </c>
      <c r="E49" s="42">
        <v>48</v>
      </c>
      <c r="F49" s="43">
        <f t="shared" si="0"/>
        <v>96</v>
      </c>
    </row>
    <row r="50" spans="1:10" x14ac:dyDescent="0.3">
      <c r="A50" s="41" t="s">
        <v>102</v>
      </c>
      <c r="B50" s="29" t="s">
        <v>154</v>
      </c>
      <c r="C50" s="41" t="s">
        <v>114</v>
      </c>
      <c r="D50" s="30">
        <v>2</v>
      </c>
      <c r="E50" s="42">
        <v>42</v>
      </c>
      <c r="F50" s="43">
        <f t="shared" si="0"/>
        <v>84</v>
      </c>
    </row>
    <row r="51" spans="1:10" x14ac:dyDescent="0.3">
      <c r="A51" s="41" t="s">
        <v>103</v>
      </c>
      <c r="B51" s="29" t="s">
        <v>155</v>
      </c>
      <c r="C51" s="41" t="s">
        <v>114</v>
      </c>
      <c r="D51" s="30">
        <v>1</v>
      </c>
      <c r="E51" s="42">
        <v>30</v>
      </c>
      <c r="F51" s="43">
        <f t="shared" si="0"/>
        <v>30</v>
      </c>
    </row>
    <row r="52" spans="1:10" x14ac:dyDescent="0.3">
      <c r="A52" s="41" t="s">
        <v>104</v>
      </c>
      <c r="B52" s="29" t="s">
        <v>156</v>
      </c>
      <c r="C52" s="41" t="s">
        <v>119</v>
      </c>
      <c r="D52" s="30">
        <v>1</v>
      </c>
      <c r="E52" s="42">
        <v>90</v>
      </c>
      <c r="F52" s="43">
        <f t="shared" si="0"/>
        <v>90</v>
      </c>
    </row>
    <row r="53" spans="1:10" x14ac:dyDescent="0.3">
      <c r="A53" s="41" t="s">
        <v>105</v>
      </c>
      <c r="B53" s="29" t="s">
        <v>157</v>
      </c>
      <c r="C53" s="41" t="s">
        <v>114</v>
      </c>
      <c r="D53" s="30">
        <v>1</v>
      </c>
      <c r="E53" s="42">
        <v>98</v>
      </c>
      <c r="F53" s="43">
        <f t="shared" si="0"/>
        <v>98</v>
      </c>
    </row>
    <row r="54" spans="1:10" x14ac:dyDescent="0.3">
      <c r="A54" s="41" t="s">
        <v>106</v>
      </c>
      <c r="B54" s="29" t="s">
        <v>158</v>
      </c>
      <c r="C54" s="41" t="s">
        <v>114</v>
      </c>
      <c r="D54" s="30">
        <v>1</v>
      </c>
      <c r="E54" s="42">
        <v>61</v>
      </c>
      <c r="F54" s="43">
        <f t="shared" si="0"/>
        <v>61</v>
      </c>
    </row>
    <row r="55" spans="1:10" x14ac:dyDescent="0.3">
      <c r="A55" s="41" t="s">
        <v>107</v>
      </c>
      <c r="B55" s="29" t="s">
        <v>159</v>
      </c>
      <c r="C55" s="41" t="s">
        <v>114</v>
      </c>
      <c r="D55" s="30">
        <v>1</v>
      </c>
      <c r="E55" s="42">
        <v>97</v>
      </c>
      <c r="F55" s="43">
        <f t="shared" si="0"/>
        <v>97</v>
      </c>
    </row>
    <row r="56" spans="1:10" x14ac:dyDescent="0.3">
      <c r="A56" s="41" t="s">
        <v>108</v>
      </c>
      <c r="B56" s="29" t="s">
        <v>160</v>
      </c>
      <c r="C56" s="41" t="s">
        <v>114</v>
      </c>
      <c r="D56" s="30">
        <v>1</v>
      </c>
      <c r="E56" s="42">
        <v>46</v>
      </c>
      <c r="F56" s="43">
        <f t="shared" si="0"/>
        <v>46</v>
      </c>
    </row>
    <row r="57" spans="1:10" x14ac:dyDescent="0.3">
      <c r="A57" s="41" t="s">
        <v>109</v>
      </c>
      <c r="B57" s="29" t="s">
        <v>161</v>
      </c>
      <c r="C57" s="41" t="s">
        <v>114</v>
      </c>
      <c r="D57" s="30">
        <v>2</v>
      </c>
      <c r="E57" s="42">
        <v>41</v>
      </c>
      <c r="F57" s="43">
        <f t="shared" si="0"/>
        <v>82</v>
      </c>
    </row>
    <row r="58" spans="1:10" x14ac:dyDescent="0.3">
      <c r="A58" s="41" t="s">
        <v>110</v>
      </c>
      <c r="B58" s="29" t="s">
        <v>162</v>
      </c>
      <c r="C58" s="41" t="s">
        <v>114</v>
      </c>
      <c r="D58" s="30">
        <v>1</v>
      </c>
      <c r="E58" s="42">
        <v>95</v>
      </c>
      <c r="F58" s="43">
        <f t="shared" si="0"/>
        <v>95</v>
      </c>
    </row>
    <row r="59" spans="1:10" x14ac:dyDescent="0.3">
      <c r="A59" s="41" t="s">
        <v>111</v>
      </c>
      <c r="B59" s="29" t="s">
        <v>163</v>
      </c>
      <c r="C59" s="41" t="s">
        <v>114</v>
      </c>
      <c r="D59" s="30">
        <v>1</v>
      </c>
      <c r="E59" s="42">
        <v>95</v>
      </c>
      <c r="F59" s="43">
        <f t="shared" si="0"/>
        <v>95</v>
      </c>
    </row>
    <row r="60" spans="1:10" x14ac:dyDescent="0.3">
      <c r="A60" s="41" t="s">
        <v>112</v>
      </c>
      <c r="B60" s="29" t="s">
        <v>167</v>
      </c>
      <c r="C60" s="41" t="s">
        <v>114</v>
      </c>
      <c r="D60" s="30">
        <v>1</v>
      </c>
      <c r="E60" s="42">
        <v>29</v>
      </c>
      <c r="F60" s="43">
        <f t="shared" si="0"/>
        <v>29</v>
      </c>
    </row>
    <row r="61" spans="1:10" x14ac:dyDescent="0.3">
      <c r="A61" s="41" t="s">
        <v>113</v>
      </c>
      <c r="B61" s="29" t="s">
        <v>164</v>
      </c>
      <c r="C61" s="41" t="s">
        <v>168</v>
      </c>
      <c r="D61" s="30">
        <v>3</v>
      </c>
      <c r="E61" s="42">
        <v>7</v>
      </c>
      <c r="F61" s="43">
        <f t="shared" si="0"/>
        <v>21</v>
      </c>
    </row>
    <row r="62" spans="1:10" x14ac:dyDescent="0.3">
      <c r="A62" s="31"/>
      <c r="B62" s="21" t="s">
        <v>57</v>
      </c>
      <c r="C62" s="21"/>
      <c r="D62" s="22"/>
      <c r="E62" s="23">
        <f>SUM(E6:E61)</f>
        <v>35507</v>
      </c>
      <c r="F62" s="44">
        <f>SUM(F6:F61)</f>
        <v>37120</v>
      </c>
    </row>
    <row r="63" spans="1:10" x14ac:dyDescent="0.3">
      <c r="A63" s="13"/>
      <c r="B63" s="52"/>
      <c r="C63" s="52"/>
      <c r="D63" s="52"/>
      <c r="E63" s="52"/>
      <c r="F63" s="52"/>
      <c r="J63" s="14"/>
    </row>
    <row r="64" spans="1:10" x14ac:dyDescent="0.3">
      <c r="A64" s="13"/>
      <c r="B64" s="28"/>
      <c r="C64" s="28" t="s">
        <v>68</v>
      </c>
      <c r="D64" s="28" t="s">
        <v>69</v>
      </c>
      <c r="E64" s="28" t="s">
        <v>67</v>
      </c>
      <c r="F64" s="28"/>
      <c r="J64" s="14"/>
    </row>
    <row r="65" spans="1:10" ht="72" x14ac:dyDescent="0.3">
      <c r="A65" s="45" t="str">
        <f>A5</f>
        <v>Articolo</v>
      </c>
      <c r="B65" s="45" t="s">
        <v>3</v>
      </c>
      <c r="C65" s="45" t="s">
        <v>77</v>
      </c>
      <c r="D65" s="45" t="s">
        <v>78</v>
      </c>
      <c r="E65" s="45" t="s">
        <v>79</v>
      </c>
      <c r="F65" s="45" t="s">
        <v>73</v>
      </c>
      <c r="G65" s="45" t="s">
        <v>74</v>
      </c>
      <c r="J65" s="14"/>
    </row>
    <row r="66" spans="1:10" x14ac:dyDescent="0.3">
      <c r="A66" s="41" t="s">
        <v>4</v>
      </c>
      <c r="B66" s="46" t="s">
        <v>120</v>
      </c>
      <c r="C66" s="47"/>
      <c r="D66" s="48"/>
      <c r="E66" s="49">
        <f t="shared" ref="E66:E83" si="1">IF(C66&gt;=E6,"INAMMISSIBILE",+C66*D6)</f>
        <v>0</v>
      </c>
      <c r="F66" s="10">
        <f t="shared" ref="F66:F83" si="2">(F6-E66)/F6</f>
        <v>1</v>
      </c>
      <c r="G66" s="10"/>
      <c r="J66" s="14"/>
    </row>
    <row r="67" spans="1:10" x14ac:dyDescent="0.3">
      <c r="A67" s="41" t="s">
        <v>5</v>
      </c>
      <c r="B67" s="46" t="s">
        <v>121</v>
      </c>
      <c r="C67" s="47"/>
      <c r="D67" s="48"/>
      <c r="E67" s="49">
        <f t="shared" si="1"/>
        <v>0</v>
      </c>
      <c r="F67" s="10">
        <f t="shared" si="2"/>
        <v>1</v>
      </c>
      <c r="G67" s="10"/>
      <c r="J67" s="14"/>
    </row>
    <row r="68" spans="1:10" x14ac:dyDescent="0.3">
      <c r="A68" s="41" t="s">
        <v>6</v>
      </c>
      <c r="B68" s="46" t="s">
        <v>122</v>
      </c>
      <c r="C68" s="47"/>
      <c r="D68" s="48"/>
      <c r="E68" s="49">
        <f t="shared" si="1"/>
        <v>0</v>
      </c>
      <c r="F68" s="10">
        <f t="shared" si="2"/>
        <v>1</v>
      </c>
      <c r="G68" s="10"/>
      <c r="J68" s="14"/>
    </row>
    <row r="69" spans="1:10" x14ac:dyDescent="0.3">
      <c r="A69" s="41" t="s">
        <v>7</v>
      </c>
      <c r="B69" s="46" t="s">
        <v>123</v>
      </c>
      <c r="C69" s="47"/>
      <c r="D69" s="48"/>
      <c r="E69" s="49">
        <f t="shared" si="1"/>
        <v>0</v>
      </c>
      <c r="F69" s="10">
        <f t="shared" si="2"/>
        <v>1</v>
      </c>
      <c r="G69" s="10"/>
      <c r="J69" s="14"/>
    </row>
    <row r="70" spans="1:10" x14ac:dyDescent="0.3">
      <c r="A70" s="41" t="s">
        <v>8</v>
      </c>
      <c r="B70" s="46" t="s">
        <v>124</v>
      </c>
      <c r="C70" s="47"/>
      <c r="D70" s="48"/>
      <c r="E70" s="49">
        <f t="shared" si="1"/>
        <v>0</v>
      </c>
      <c r="F70" s="10">
        <f t="shared" si="2"/>
        <v>1</v>
      </c>
      <c r="G70" s="10"/>
      <c r="J70" s="14"/>
    </row>
    <row r="71" spans="1:10" x14ac:dyDescent="0.3">
      <c r="A71" s="41" t="s">
        <v>9</v>
      </c>
      <c r="B71" s="46" t="s">
        <v>125</v>
      </c>
      <c r="C71" s="47"/>
      <c r="D71" s="48"/>
      <c r="E71" s="49">
        <f t="shared" si="1"/>
        <v>0</v>
      </c>
      <c r="F71" s="10">
        <f t="shared" si="2"/>
        <v>1</v>
      </c>
      <c r="G71" s="10"/>
      <c r="J71" s="14"/>
    </row>
    <row r="72" spans="1:10" x14ac:dyDescent="0.3">
      <c r="A72" s="41" t="s">
        <v>10</v>
      </c>
      <c r="B72" s="46" t="s">
        <v>126</v>
      </c>
      <c r="C72" s="47"/>
      <c r="D72" s="48"/>
      <c r="E72" s="49">
        <f t="shared" si="1"/>
        <v>0</v>
      </c>
      <c r="F72" s="10">
        <f t="shared" si="2"/>
        <v>1</v>
      </c>
      <c r="G72" s="10"/>
      <c r="J72" s="14"/>
    </row>
    <row r="73" spans="1:10" x14ac:dyDescent="0.3">
      <c r="A73" s="41" t="s">
        <v>11</v>
      </c>
      <c r="B73" s="46" t="s">
        <v>127</v>
      </c>
      <c r="C73" s="47"/>
      <c r="D73" s="48"/>
      <c r="E73" s="49">
        <f t="shared" si="1"/>
        <v>0</v>
      </c>
      <c r="F73" s="10">
        <f t="shared" si="2"/>
        <v>1</v>
      </c>
      <c r="G73" s="10"/>
      <c r="J73" s="14"/>
    </row>
    <row r="74" spans="1:10" x14ac:dyDescent="0.3">
      <c r="A74" s="41" t="s">
        <v>13</v>
      </c>
      <c r="B74" s="46" t="s">
        <v>128</v>
      </c>
      <c r="C74" s="47"/>
      <c r="D74" s="48"/>
      <c r="E74" s="49">
        <f t="shared" si="1"/>
        <v>0</v>
      </c>
      <c r="F74" s="10">
        <f t="shared" si="2"/>
        <v>1</v>
      </c>
      <c r="G74" s="10"/>
      <c r="J74" s="14"/>
    </row>
    <row r="75" spans="1:10" x14ac:dyDescent="0.3">
      <c r="A75" s="41" t="s">
        <v>15</v>
      </c>
      <c r="B75" s="46" t="s">
        <v>115</v>
      </c>
      <c r="C75" s="47"/>
      <c r="D75" s="48"/>
      <c r="E75" s="49">
        <f t="shared" si="1"/>
        <v>0</v>
      </c>
      <c r="F75" s="10">
        <f t="shared" si="2"/>
        <v>1</v>
      </c>
      <c r="G75" s="10"/>
      <c r="J75" s="14"/>
    </row>
    <row r="76" spans="1:10" x14ac:dyDescent="0.3">
      <c r="A76" s="41" t="s">
        <v>17</v>
      </c>
      <c r="B76" s="46" t="s">
        <v>129</v>
      </c>
      <c r="C76" s="47"/>
      <c r="D76" s="48"/>
      <c r="E76" s="49">
        <f t="shared" si="1"/>
        <v>0</v>
      </c>
      <c r="F76" s="10">
        <f t="shared" si="2"/>
        <v>1</v>
      </c>
      <c r="G76" s="10"/>
      <c r="J76" s="14"/>
    </row>
    <row r="77" spans="1:10" x14ac:dyDescent="0.3">
      <c r="A77" s="41" t="s">
        <v>19</v>
      </c>
      <c r="B77" s="46" t="s">
        <v>130</v>
      </c>
      <c r="C77" s="47"/>
      <c r="D77" s="48"/>
      <c r="E77" s="49">
        <f t="shared" si="1"/>
        <v>0</v>
      </c>
      <c r="F77" s="10">
        <f t="shared" si="2"/>
        <v>1</v>
      </c>
      <c r="G77" s="10"/>
      <c r="J77" s="14"/>
    </row>
    <row r="78" spans="1:10" x14ac:dyDescent="0.3">
      <c r="A78" s="41" t="s">
        <v>21</v>
      </c>
      <c r="B78" s="46" t="s">
        <v>131</v>
      </c>
      <c r="C78" s="47"/>
      <c r="D78" s="48"/>
      <c r="E78" s="49">
        <f t="shared" si="1"/>
        <v>0</v>
      </c>
      <c r="F78" s="10">
        <f t="shared" si="2"/>
        <v>1</v>
      </c>
      <c r="G78" s="10"/>
      <c r="J78" s="14"/>
    </row>
    <row r="79" spans="1:10" x14ac:dyDescent="0.3">
      <c r="A79" s="41" t="s">
        <v>23</v>
      </c>
      <c r="B79" s="46" t="s">
        <v>132</v>
      </c>
      <c r="C79" s="47"/>
      <c r="D79" s="48"/>
      <c r="E79" s="49">
        <f t="shared" si="1"/>
        <v>0</v>
      </c>
      <c r="F79" s="10">
        <f t="shared" si="2"/>
        <v>1</v>
      </c>
      <c r="G79" s="10"/>
      <c r="J79" s="14"/>
    </row>
    <row r="80" spans="1:10" x14ac:dyDescent="0.3">
      <c r="A80" s="41" t="s">
        <v>24</v>
      </c>
      <c r="B80" s="46" t="s">
        <v>133</v>
      </c>
      <c r="C80" s="47"/>
      <c r="D80" s="48"/>
      <c r="E80" s="49">
        <f t="shared" si="1"/>
        <v>0</v>
      </c>
      <c r="F80" s="10">
        <f t="shared" si="2"/>
        <v>1</v>
      </c>
      <c r="G80" s="10"/>
      <c r="J80" s="14"/>
    </row>
    <row r="81" spans="1:10" x14ac:dyDescent="0.3">
      <c r="A81" s="41" t="s">
        <v>26</v>
      </c>
      <c r="B81" s="46" t="s">
        <v>165</v>
      </c>
      <c r="C81" s="47"/>
      <c r="D81" s="48"/>
      <c r="E81" s="49">
        <f t="shared" si="1"/>
        <v>0</v>
      </c>
      <c r="F81" s="10">
        <f t="shared" si="2"/>
        <v>1</v>
      </c>
      <c r="G81" s="10"/>
      <c r="J81" s="14"/>
    </row>
    <row r="82" spans="1:10" x14ac:dyDescent="0.3">
      <c r="A82" s="41" t="s">
        <v>28</v>
      </c>
      <c r="B82" s="46" t="s">
        <v>134</v>
      </c>
      <c r="C82" s="47"/>
      <c r="D82" s="48"/>
      <c r="E82" s="49">
        <f t="shared" si="1"/>
        <v>0</v>
      </c>
      <c r="F82" s="10">
        <f t="shared" si="2"/>
        <v>1</v>
      </c>
      <c r="G82" s="10"/>
      <c r="J82" s="14"/>
    </row>
    <row r="83" spans="1:10" x14ac:dyDescent="0.3">
      <c r="A83" s="41" t="s">
        <v>30</v>
      </c>
      <c r="B83" s="46" t="s">
        <v>135</v>
      </c>
      <c r="C83" s="47"/>
      <c r="D83" s="48"/>
      <c r="E83" s="49">
        <f t="shared" si="1"/>
        <v>0</v>
      </c>
      <c r="F83" s="10">
        <f t="shared" si="2"/>
        <v>1</v>
      </c>
      <c r="G83" s="10"/>
      <c r="J83" s="14"/>
    </row>
    <row r="84" spans="1:10" x14ac:dyDescent="0.3">
      <c r="A84" s="41" t="s">
        <v>31</v>
      </c>
      <c r="B84" s="46" t="s">
        <v>136</v>
      </c>
      <c r="C84" s="47"/>
      <c r="D84" s="48"/>
      <c r="E84" s="49">
        <f t="shared" ref="E84:E97" si="3">IF(C84&gt;=E23,"INAMMISSIBILE",+C84*D23)</f>
        <v>0</v>
      </c>
      <c r="F84" s="10">
        <f t="shared" ref="F84:F97" si="4">(F23-E84)/F23</f>
        <v>1</v>
      </c>
      <c r="G84" s="10"/>
      <c r="J84" s="14"/>
    </row>
    <row r="85" spans="1:10" x14ac:dyDescent="0.3">
      <c r="A85" s="41" t="s">
        <v>33</v>
      </c>
      <c r="B85" s="46" t="s">
        <v>137</v>
      </c>
      <c r="C85" s="47"/>
      <c r="D85" s="48"/>
      <c r="E85" s="49">
        <f t="shared" si="3"/>
        <v>0</v>
      </c>
      <c r="F85" s="10">
        <f t="shared" si="4"/>
        <v>1</v>
      </c>
      <c r="G85" s="10"/>
      <c r="J85" s="14"/>
    </row>
    <row r="86" spans="1:10" x14ac:dyDescent="0.3">
      <c r="A86" s="41" t="s">
        <v>35</v>
      </c>
      <c r="B86" s="46" t="s">
        <v>138</v>
      </c>
      <c r="C86" s="47"/>
      <c r="D86" s="48"/>
      <c r="E86" s="49">
        <f t="shared" si="3"/>
        <v>0</v>
      </c>
      <c r="F86" s="10">
        <f t="shared" si="4"/>
        <v>1</v>
      </c>
      <c r="G86" s="10"/>
      <c r="J86" s="14"/>
    </row>
    <row r="87" spans="1:10" x14ac:dyDescent="0.3">
      <c r="A87" s="41" t="s">
        <v>37</v>
      </c>
      <c r="B87" s="46" t="s">
        <v>139</v>
      </c>
      <c r="C87" s="47"/>
      <c r="D87" s="48"/>
      <c r="E87" s="49">
        <f t="shared" si="3"/>
        <v>0</v>
      </c>
      <c r="F87" s="10">
        <f t="shared" si="4"/>
        <v>1</v>
      </c>
      <c r="G87" s="10"/>
      <c r="J87" s="14"/>
    </row>
    <row r="88" spans="1:10" x14ac:dyDescent="0.3">
      <c r="A88" s="41" t="s">
        <v>39</v>
      </c>
      <c r="B88" s="46" t="s">
        <v>140</v>
      </c>
      <c r="C88" s="47"/>
      <c r="D88" s="48"/>
      <c r="E88" s="49">
        <f t="shared" si="3"/>
        <v>0</v>
      </c>
      <c r="F88" s="10">
        <f t="shared" si="4"/>
        <v>1</v>
      </c>
      <c r="G88" s="10"/>
      <c r="J88" s="14"/>
    </row>
    <row r="89" spans="1:10" x14ac:dyDescent="0.3">
      <c r="A89" s="41" t="s">
        <v>81</v>
      </c>
      <c r="B89" s="46" t="s">
        <v>141</v>
      </c>
      <c r="C89" s="47"/>
      <c r="D89" s="48"/>
      <c r="E89" s="49">
        <f t="shared" si="3"/>
        <v>0</v>
      </c>
      <c r="F89" s="10">
        <f t="shared" si="4"/>
        <v>1</v>
      </c>
      <c r="G89" s="10"/>
      <c r="J89" s="14"/>
    </row>
    <row r="90" spans="1:10" x14ac:dyDescent="0.3">
      <c r="A90" s="41" t="s">
        <v>82</v>
      </c>
      <c r="B90" s="46" t="s">
        <v>116</v>
      </c>
      <c r="C90" s="47"/>
      <c r="D90" s="48"/>
      <c r="E90" s="49">
        <f t="shared" si="3"/>
        <v>0</v>
      </c>
      <c r="F90" s="10">
        <f t="shared" si="4"/>
        <v>1</v>
      </c>
      <c r="G90" s="10"/>
      <c r="J90" s="14"/>
    </row>
    <row r="91" spans="1:10" x14ac:dyDescent="0.3">
      <c r="A91" s="41" t="s">
        <v>83</v>
      </c>
      <c r="B91" s="46" t="s">
        <v>117</v>
      </c>
      <c r="C91" s="47"/>
      <c r="D91" s="48"/>
      <c r="E91" s="49">
        <f t="shared" si="3"/>
        <v>0</v>
      </c>
      <c r="F91" s="10">
        <f t="shared" si="4"/>
        <v>1</v>
      </c>
      <c r="G91" s="10"/>
      <c r="J91" s="14"/>
    </row>
    <row r="92" spans="1:10" x14ac:dyDescent="0.3">
      <c r="A92" s="41" t="s">
        <v>84</v>
      </c>
      <c r="B92" s="46" t="s">
        <v>118</v>
      </c>
      <c r="C92" s="47"/>
      <c r="D92" s="48"/>
      <c r="E92" s="49">
        <f t="shared" si="3"/>
        <v>0</v>
      </c>
      <c r="F92" s="10">
        <f t="shared" si="4"/>
        <v>1</v>
      </c>
      <c r="G92" s="10"/>
      <c r="J92" s="14"/>
    </row>
    <row r="93" spans="1:10" x14ac:dyDescent="0.3">
      <c r="A93" s="41" t="s">
        <v>85</v>
      </c>
      <c r="B93" s="46" t="s">
        <v>142</v>
      </c>
      <c r="C93" s="47"/>
      <c r="D93" s="48"/>
      <c r="E93" s="49">
        <f t="shared" si="3"/>
        <v>0</v>
      </c>
      <c r="F93" s="10">
        <f t="shared" si="4"/>
        <v>1</v>
      </c>
      <c r="G93" s="10"/>
      <c r="J93" s="14"/>
    </row>
    <row r="94" spans="1:10" x14ac:dyDescent="0.3">
      <c r="A94" s="41" t="s">
        <v>86</v>
      </c>
      <c r="B94" s="46" t="s">
        <v>143</v>
      </c>
      <c r="C94" s="47"/>
      <c r="D94" s="48"/>
      <c r="E94" s="49">
        <f t="shared" si="3"/>
        <v>0</v>
      </c>
      <c r="F94" s="10">
        <f t="shared" si="4"/>
        <v>1</v>
      </c>
      <c r="G94" s="10"/>
      <c r="J94" s="14"/>
    </row>
    <row r="95" spans="1:10" x14ac:dyDescent="0.3">
      <c r="A95" s="41" t="s">
        <v>87</v>
      </c>
      <c r="B95" s="46" t="s">
        <v>144</v>
      </c>
      <c r="C95" s="47"/>
      <c r="D95" s="48"/>
      <c r="E95" s="49">
        <f t="shared" si="3"/>
        <v>0</v>
      </c>
      <c r="F95" s="10">
        <f t="shared" si="4"/>
        <v>1</v>
      </c>
      <c r="G95" s="10"/>
      <c r="J95" s="14"/>
    </row>
    <row r="96" spans="1:10" x14ac:dyDescent="0.3">
      <c r="A96" s="41" t="s">
        <v>88</v>
      </c>
      <c r="B96" s="46" t="s">
        <v>145</v>
      </c>
      <c r="C96" s="47"/>
      <c r="D96" s="48"/>
      <c r="E96" s="49">
        <f t="shared" si="3"/>
        <v>0</v>
      </c>
      <c r="F96" s="10">
        <f t="shared" si="4"/>
        <v>1</v>
      </c>
      <c r="G96" s="10"/>
      <c r="J96" s="14"/>
    </row>
    <row r="97" spans="1:10" x14ac:dyDescent="0.3">
      <c r="A97" s="41" t="s">
        <v>89</v>
      </c>
      <c r="B97" s="46" t="s">
        <v>146</v>
      </c>
      <c r="C97" s="47"/>
      <c r="D97" s="48"/>
      <c r="E97" s="49">
        <f t="shared" si="3"/>
        <v>0</v>
      </c>
      <c r="F97" s="10">
        <f t="shared" si="4"/>
        <v>1</v>
      </c>
      <c r="G97" s="10"/>
      <c r="J97" s="14"/>
    </row>
    <row r="98" spans="1:10" x14ac:dyDescent="0.3">
      <c r="A98" s="41" t="s">
        <v>90</v>
      </c>
      <c r="B98" s="46" t="s">
        <v>146</v>
      </c>
      <c r="C98" s="47"/>
      <c r="D98" s="48"/>
      <c r="E98" s="49">
        <f t="shared" ref="E98:E121" si="5">IF(C98&gt;=E37,"INAMMISSIBILE",+C98*D37)</f>
        <v>0</v>
      </c>
      <c r="F98" s="10">
        <f t="shared" ref="F98:F121" si="6">(F37-E98)/F37</f>
        <v>1</v>
      </c>
      <c r="G98" s="10"/>
      <c r="J98" s="14"/>
    </row>
    <row r="99" spans="1:10" x14ac:dyDescent="0.3">
      <c r="A99" s="41" t="s">
        <v>91</v>
      </c>
      <c r="B99" s="46" t="s">
        <v>147</v>
      </c>
      <c r="C99" s="47"/>
      <c r="D99" s="48"/>
      <c r="E99" s="49">
        <f t="shared" si="5"/>
        <v>0</v>
      </c>
      <c r="F99" s="10">
        <f t="shared" si="6"/>
        <v>1</v>
      </c>
      <c r="G99" s="10"/>
      <c r="J99" s="14"/>
    </row>
    <row r="100" spans="1:10" x14ac:dyDescent="0.3">
      <c r="A100" s="41" t="s">
        <v>92</v>
      </c>
      <c r="B100" s="46" t="s">
        <v>148</v>
      </c>
      <c r="C100" s="47"/>
      <c r="D100" s="48"/>
      <c r="E100" s="49">
        <f t="shared" si="5"/>
        <v>0</v>
      </c>
      <c r="F100" s="10">
        <f t="shared" si="6"/>
        <v>1</v>
      </c>
      <c r="G100" s="10"/>
      <c r="J100" s="14"/>
    </row>
    <row r="101" spans="1:10" x14ac:dyDescent="0.3">
      <c r="A101" s="41" t="s">
        <v>93</v>
      </c>
      <c r="B101" s="46" t="s">
        <v>147</v>
      </c>
      <c r="C101" s="47"/>
      <c r="D101" s="48"/>
      <c r="E101" s="49">
        <f t="shared" si="5"/>
        <v>0</v>
      </c>
      <c r="F101" s="10">
        <f t="shared" si="6"/>
        <v>1</v>
      </c>
      <c r="G101" s="10"/>
      <c r="J101" s="14"/>
    </row>
    <row r="102" spans="1:10" x14ac:dyDescent="0.3">
      <c r="A102" s="41" t="s">
        <v>94</v>
      </c>
      <c r="B102" s="46" t="s">
        <v>149</v>
      </c>
      <c r="C102" s="47"/>
      <c r="D102" s="48"/>
      <c r="E102" s="49">
        <f t="shared" si="5"/>
        <v>0</v>
      </c>
      <c r="F102" s="10">
        <f t="shared" si="6"/>
        <v>1</v>
      </c>
      <c r="G102" s="10"/>
      <c r="J102" s="14"/>
    </row>
    <row r="103" spans="1:10" x14ac:dyDescent="0.3">
      <c r="A103" s="41" t="s">
        <v>95</v>
      </c>
      <c r="B103" s="46" t="s">
        <v>150</v>
      </c>
      <c r="C103" s="47"/>
      <c r="D103" s="48"/>
      <c r="E103" s="49">
        <f t="shared" si="5"/>
        <v>0</v>
      </c>
      <c r="F103" s="10">
        <f t="shared" si="6"/>
        <v>1</v>
      </c>
      <c r="G103" s="10"/>
      <c r="J103" s="14"/>
    </row>
    <row r="104" spans="1:10" x14ac:dyDescent="0.3">
      <c r="A104" s="41" t="s">
        <v>96</v>
      </c>
      <c r="B104" s="46" t="s">
        <v>151</v>
      </c>
      <c r="C104" s="47"/>
      <c r="D104" s="48"/>
      <c r="E104" s="49">
        <f t="shared" si="5"/>
        <v>0</v>
      </c>
      <c r="F104" s="10">
        <f t="shared" si="6"/>
        <v>1</v>
      </c>
      <c r="G104" s="10"/>
      <c r="J104" s="14"/>
    </row>
    <row r="105" spans="1:10" x14ac:dyDescent="0.3">
      <c r="A105" s="41" t="s">
        <v>97</v>
      </c>
      <c r="B105" s="46" t="s">
        <v>152</v>
      </c>
      <c r="C105" s="47"/>
      <c r="D105" s="48"/>
      <c r="E105" s="49">
        <f t="shared" si="5"/>
        <v>0</v>
      </c>
      <c r="F105" s="10">
        <f t="shared" si="6"/>
        <v>1</v>
      </c>
      <c r="G105" s="10"/>
      <c r="J105" s="14"/>
    </row>
    <row r="106" spans="1:10" x14ac:dyDescent="0.3">
      <c r="A106" s="41" t="s">
        <v>98</v>
      </c>
      <c r="B106" s="46" t="s">
        <v>153</v>
      </c>
      <c r="C106" s="47"/>
      <c r="D106" s="48"/>
      <c r="E106" s="49">
        <f t="shared" si="5"/>
        <v>0</v>
      </c>
      <c r="F106" s="10">
        <f t="shared" si="6"/>
        <v>1</v>
      </c>
      <c r="G106" s="10"/>
      <c r="J106" s="14"/>
    </row>
    <row r="107" spans="1:10" x14ac:dyDescent="0.3">
      <c r="A107" s="41" t="s">
        <v>99</v>
      </c>
      <c r="B107" s="46" t="s">
        <v>154</v>
      </c>
      <c r="C107" s="47"/>
      <c r="D107" s="48"/>
      <c r="E107" s="49">
        <f t="shared" si="5"/>
        <v>0</v>
      </c>
      <c r="F107" s="10">
        <f t="shared" si="6"/>
        <v>1</v>
      </c>
      <c r="G107" s="10"/>
      <c r="J107" s="14"/>
    </row>
    <row r="108" spans="1:10" x14ac:dyDescent="0.3">
      <c r="A108" s="41" t="s">
        <v>100</v>
      </c>
      <c r="B108" s="46" t="s">
        <v>154</v>
      </c>
      <c r="C108" s="47"/>
      <c r="D108" s="48"/>
      <c r="E108" s="49">
        <f t="shared" si="5"/>
        <v>0</v>
      </c>
      <c r="F108" s="10">
        <f t="shared" si="6"/>
        <v>1</v>
      </c>
      <c r="G108" s="10"/>
      <c r="J108" s="14"/>
    </row>
    <row r="109" spans="1:10" x14ac:dyDescent="0.3">
      <c r="A109" s="41" t="s">
        <v>101</v>
      </c>
      <c r="B109" s="46" t="s">
        <v>154</v>
      </c>
      <c r="C109" s="47"/>
      <c r="D109" s="48"/>
      <c r="E109" s="49">
        <f t="shared" si="5"/>
        <v>0</v>
      </c>
      <c r="F109" s="10">
        <f t="shared" si="6"/>
        <v>1</v>
      </c>
      <c r="G109" s="10"/>
      <c r="J109" s="14"/>
    </row>
    <row r="110" spans="1:10" x14ac:dyDescent="0.3">
      <c r="A110" s="41" t="s">
        <v>102</v>
      </c>
      <c r="B110" s="46" t="s">
        <v>154</v>
      </c>
      <c r="C110" s="47"/>
      <c r="D110" s="48"/>
      <c r="E110" s="49">
        <f t="shared" si="5"/>
        <v>0</v>
      </c>
      <c r="F110" s="10">
        <f t="shared" si="6"/>
        <v>1</v>
      </c>
      <c r="G110" s="10"/>
      <c r="J110" s="14"/>
    </row>
    <row r="111" spans="1:10" x14ac:dyDescent="0.3">
      <c r="A111" s="41" t="s">
        <v>103</v>
      </c>
      <c r="B111" s="46" t="s">
        <v>155</v>
      </c>
      <c r="C111" s="47"/>
      <c r="D111" s="48"/>
      <c r="E111" s="49">
        <f t="shared" si="5"/>
        <v>0</v>
      </c>
      <c r="F111" s="10">
        <f t="shared" si="6"/>
        <v>1</v>
      </c>
      <c r="G111" s="10"/>
      <c r="J111" s="14"/>
    </row>
    <row r="112" spans="1:10" ht="28.8" x14ac:dyDescent="0.3">
      <c r="A112" s="41" t="s">
        <v>104</v>
      </c>
      <c r="B112" s="46" t="s">
        <v>156</v>
      </c>
      <c r="C112" s="47"/>
      <c r="D112" s="48"/>
      <c r="E112" s="49">
        <f t="shared" si="5"/>
        <v>0</v>
      </c>
      <c r="F112" s="10">
        <f t="shared" si="6"/>
        <v>1</v>
      </c>
      <c r="G112" s="10"/>
      <c r="J112" s="14"/>
    </row>
    <row r="113" spans="1:10" x14ac:dyDescent="0.3">
      <c r="A113" s="41" t="s">
        <v>105</v>
      </c>
      <c r="B113" s="46" t="s">
        <v>157</v>
      </c>
      <c r="C113" s="47"/>
      <c r="D113" s="48"/>
      <c r="E113" s="49">
        <f t="shared" si="5"/>
        <v>0</v>
      </c>
      <c r="F113" s="10">
        <f t="shared" si="6"/>
        <v>1</v>
      </c>
      <c r="G113" s="10"/>
      <c r="J113" s="14"/>
    </row>
    <row r="114" spans="1:10" x14ac:dyDescent="0.3">
      <c r="A114" s="41" t="s">
        <v>106</v>
      </c>
      <c r="B114" s="46" t="s">
        <v>158</v>
      </c>
      <c r="C114" s="47"/>
      <c r="D114" s="48"/>
      <c r="E114" s="49">
        <f t="shared" si="5"/>
        <v>0</v>
      </c>
      <c r="F114" s="10">
        <f t="shared" si="6"/>
        <v>1</v>
      </c>
      <c r="G114" s="10"/>
      <c r="J114" s="14"/>
    </row>
    <row r="115" spans="1:10" x14ac:dyDescent="0.3">
      <c r="A115" s="41" t="s">
        <v>107</v>
      </c>
      <c r="B115" s="46" t="s">
        <v>159</v>
      </c>
      <c r="C115" s="47"/>
      <c r="D115" s="48"/>
      <c r="E115" s="49">
        <f t="shared" si="5"/>
        <v>0</v>
      </c>
      <c r="F115" s="10">
        <f t="shared" si="6"/>
        <v>1</v>
      </c>
      <c r="G115" s="10"/>
      <c r="J115" s="14"/>
    </row>
    <row r="116" spans="1:10" x14ac:dyDescent="0.3">
      <c r="A116" s="41" t="s">
        <v>108</v>
      </c>
      <c r="B116" s="46" t="s">
        <v>160</v>
      </c>
      <c r="C116" s="47"/>
      <c r="D116" s="48"/>
      <c r="E116" s="49">
        <f t="shared" si="5"/>
        <v>0</v>
      </c>
      <c r="F116" s="10">
        <f t="shared" si="6"/>
        <v>1</v>
      </c>
      <c r="G116" s="10"/>
      <c r="J116" s="14"/>
    </row>
    <row r="117" spans="1:10" x14ac:dyDescent="0.3">
      <c r="A117" s="41" t="s">
        <v>109</v>
      </c>
      <c r="B117" s="46" t="s">
        <v>161</v>
      </c>
      <c r="C117" s="47"/>
      <c r="D117" s="48"/>
      <c r="E117" s="49">
        <f t="shared" si="5"/>
        <v>0</v>
      </c>
      <c r="F117" s="10">
        <f t="shared" si="6"/>
        <v>1</v>
      </c>
      <c r="G117" s="10"/>
      <c r="J117" s="14"/>
    </row>
    <row r="118" spans="1:10" x14ac:dyDescent="0.3">
      <c r="A118" s="41" t="s">
        <v>110</v>
      </c>
      <c r="B118" s="46" t="s">
        <v>162</v>
      </c>
      <c r="C118" s="47"/>
      <c r="D118" s="48"/>
      <c r="E118" s="49">
        <f t="shared" si="5"/>
        <v>0</v>
      </c>
      <c r="F118" s="10">
        <f t="shared" si="6"/>
        <v>1</v>
      </c>
      <c r="G118" s="10"/>
      <c r="J118" s="14"/>
    </row>
    <row r="119" spans="1:10" x14ac:dyDescent="0.3">
      <c r="A119" s="41" t="s">
        <v>111</v>
      </c>
      <c r="B119" s="46" t="s">
        <v>163</v>
      </c>
      <c r="C119" s="47"/>
      <c r="D119" s="48"/>
      <c r="E119" s="49">
        <f t="shared" si="5"/>
        <v>0</v>
      </c>
      <c r="F119" s="10">
        <f t="shared" si="6"/>
        <v>1</v>
      </c>
      <c r="G119" s="10"/>
      <c r="J119" s="14"/>
    </row>
    <row r="120" spans="1:10" x14ac:dyDescent="0.3">
      <c r="A120" s="41" t="s">
        <v>112</v>
      </c>
      <c r="B120" s="46" t="s">
        <v>167</v>
      </c>
      <c r="C120" s="47"/>
      <c r="D120" s="48"/>
      <c r="E120" s="49">
        <f t="shared" si="5"/>
        <v>0</v>
      </c>
      <c r="F120" s="10">
        <f t="shared" si="6"/>
        <v>1</v>
      </c>
      <c r="G120" s="10"/>
      <c r="J120" s="14"/>
    </row>
    <row r="121" spans="1:10" x14ac:dyDescent="0.3">
      <c r="A121" s="41" t="s">
        <v>113</v>
      </c>
      <c r="B121" s="46" t="s">
        <v>164</v>
      </c>
      <c r="C121" s="47"/>
      <c r="D121" s="48"/>
      <c r="E121" s="49">
        <f t="shared" si="5"/>
        <v>0</v>
      </c>
      <c r="F121" s="10">
        <f t="shared" si="6"/>
        <v>1</v>
      </c>
      <c r="G121" s="10"/>
      <c r="J121" s="14"/>
    </row>
    <row r="122" spans="1:10" x14ac:dyDescent="0.3">
      <c r="A122" s="13"/>
      <c r="B122" s="24"/>
      <c r="C122" s="24"/>
      <c r="D122" s="24"/>
      <c r="E122" s="25">
        <f>SUM(E66:E121)</f>
        <v>0</v>
      </c>
      <c r="F122" s="32"/>
      <c r="G122" s="32"/>
      <c r="J122" s="14"/>
    </row>
    <row r="123" spans="1:10" ht="14.4" customHeight="1" x14ac:dyDescent="0.3">
      <c r="A123" s="56" t="s">
        <v>72</v>
      </c>
      <c r="B123" s="56"/>
      <c r="C123" s="56"/>
      <c r="D123" s="56"/>
      <c r="E123" s="56"/>
      <c r="F123" s="56"/>
      <c r="G123" s="56"/>
      <c r="J123" s="14"/>
    </row>
    <row r="124" spans="1:10" ht="15" thickBot="1" x14ac:dyDescent="0.35">
      <c r="A124" s="57"/>
      <c r="B124" s="57"/>
      <c r="C124" s="57"/>
      <c r="D124" s="57"/>
      <c r="E124" s="57"/>
      <c r="F124" s="57"/>
      <c r="G124" s="57"/>
      <c r="J124" s="14"/>
    </row>
    <row r="125" spans="1:10" x14ac:dyDescent="0.3">
      <c r="A125" s="11"/>
      <c r="B125" s="11"/>
      <c r="C125" s="11"/>
      <c r="D125" s="11"/>
      <c r="E125" s="11"/>
      <c r="F125" s="11"/>
      <c r="G125" s="11"/>
      <c r="J125" s="14"/>
    </row>
    <row r="126" spans="1:10" ht="15" thickBot="1" x14ac:dyDescent="0.35">
      <c r="A126" s="11"/>
      <c r="B126" s="11"/>
      <c r="C126" s="11"/>
      <c r="D126" s="11"/>
      <c r="E126" s="11"/>
      <c r="F126" s="11"/>
      <c r="G126" s="11"/>
      <c r="J126" s="14"/>
    </row>
    <row r="127" spans="1:10" x14ac:dyDescent="0.3">
      <c r="A127" s="33"/>
      <c r="B127" s="15" t="s">
        <v>58</v>
      </c>
      <c r="C127" s="15"/>
      <c r="D127" s="34"/>
      <c r="E127" s="34"/>
      <c r="F127" s="50"/>
      <c r="G127" s="35"/>
      <c r="J127" s="14"/>
    </row>
    <row r="128" spans="1:10" x14ac:dyDescent="0.3">
      <c r="A128" s="58" t="s">
        <v>59</v>
      </c>
      <c r="B128" s="59"/>
      <c r="C128" s="59"/>
      <c r="D128" s="60"/>
      <c r="E128" s="16" t="s">
        <v>70</v>
      </c>
      <c r="F128" s="53" t="s">
        <v>71</v>
      </c>
      <c r="G128" s="54"/>
      <c r="J128" s="14"/>
    </row>
    <row r="129" spans="1:7" ht="15" customHeight="1" x14ac:dyDescent="0.3">
      <c r="A129" s="62" t="s">
        <v>80</v>
      </c>
      <c r="B129" s="63"/>
      <c r="C129" s="63"/>
      <c r="D129" s="64"/>
      <c r="E129" s="17">
        <f>F62</f>
        <v>37120</v>
      </c>
      <c r="F129" s="74"/>
      <c r="G129" s="75"/>
    </row>
    <row r="130" spans="1:7" ht="14.4" customHeight="1" x14ac:dyDescent="0.3">
      <c r="A130" s="62" t="s">
        <v>53</v>
      </c>
      <c r="B130" s="63"/>
      <c r="C130" s="63"/>
      <c r="D130" s="64"/>
      <c r="E130" s="18">
        <f>E122</f>
        <v>0</v>
      </c>
      <c r="F130" s="72"/>
      <c r="G130" s="73"/>
    </row>
    <row r="131" spans="1:7" ht="14.4" customHeight="1" x14ac:dyDescent="0.3">
      <c r="A131" s="62" t="s">
        <v>54</v>
      </c>
      <c r="B131" s="63"/>
      <c r="C131" s="63"/>
      <c r="D131" s="64"/>
      <c r="E131" s="19">
        <f>+E122/E129</f>
        <v>0</v>
      </c>
      <c r="F131" s="74"/>
      <c r="G131" s="75"/>
    </row>
    <row r="132" spans="1:7" ht="14.4" customHeight="1" x14ac:dyDescent="0.3">
      <c r="A132" s="69" t="s">
        <v>55</v>
      </c>
      <c r="B132" s="70"/>
      <c r="C132" s="70"/>
      <c r="D132" s="71"/>
      <c r="E132" s="20">
        <f>100%-E131</f>
        <v>1</v>
      </c>
      <c r="F132" s="72"/>
      <c r="G132" s="73"/>
    </row>
    <row r="133" spans="1:7" ht="15" customHeight="1" thickBot="1" x14ac:dyDescent="0.35">
      <c r="A133" s="66" t="s">
        <v>56</v>
      </c>
      <c r="B133" s="67"/>
      <c r="C133" s="67"/>
      <c r="D133" s="68"/>
      <c r="E133" s="36">
        <f>AVERAGE(F66:F121)</f>
        <v>1</v>
      </c>
      <c r="F133" s="37"/>
      <c r="G133" s="38"/>
    </row>
    <row r="134" spans="1:7" x14ac:dyDescent="0.3">
      <c r="A134" s="65" t="s">
        <v>76</v>
      </c>
      <c r="B134" s="65"/>
      <c r="C134" s="65"/>
      <c r="D134" s="65"/>
      <c r="E134" s="65"/>
      <c r="F134" s="65"/>
      <c r="G134" s="65"/>
    </row>
    <row r="136" spans="1:7" x14ac:dyDescent="0.3">
      <c r="G136" s="14"/>
    </row>
  </sheetData>
  <sheetProtection password="C763" sheet="1" objects="1" scenarios="1"/>
  <mergeCells count="17">
    <mergeCell ref="A1:F1"/>
    <mergeCell ref="A129:D129"/>
    <mergeCell ref="A134:G134"/>
    <mergeCell ref="A133:D133"/>
    <mergeCell ref="A132:D132"/>
    <mergeCell ref="A131:D131"/>
    <mergeCell ref="A130:D130"/>
    <mergeCell ref="F130:G130"/>
    <mergeCell ref="F132:G132"/>
    <mergeCell ref="F131:G131"/>
    <mergeCell ref="F129:G129"/>
    <mergeCell ref="B63:F63"/>
    <mergeCell ref="F128:G128"/>
    <mergeCell ref="A2:G2"/>
    <mergeCell ref="A3:G3"/>
    <mergeCell ref="A123:G124"/>
    <mergeCell ref="A128:D128"/>
  </mergeCells>
  <conditionalFormatting sqref="E6:E20">
    <cfRule type="cellIs" dxfId="4" priority="2" operator="greaterThanOrEqual">
      <formula>#REF!</formula>
    </cfRule>
  </conditionalFormatting>
  <conditionalFormatting sqref="E9:E20">
    <cfRule type="cellIs" dxfId="3" priority="3" operator="greaterThanOrEqual">
      <formula>#REF!</formula>
    </cfRule>
  </conditionalFormatting>
  <conditionalFormatting sqref="C84:E121">
    <cfRule type="expression" dxfId="2" priority="29">
      <formula>$C84&gt;=$E23</formula>
    </cfRule>
  </conditionalFormatting>
  <conditionalFormatting sqref="C66:E82 B66:B121 E83">
    <cfRule type="expression" dxfId="1" priority="30">
      <formula>$C66&gt;=$E6</formula>
    </cfRule>
  </conditionalFormatting>
  <conditionalFormatting sqref="C83:D83">
    <cfRule type="expression" dxfId="0" priority="32">
      <formula>$C83&gt;=#REF!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75" fitToHeight="4" orientation="landscape" r:id="rId1"/>
  <headerFooter>
    <oddFooter>&amp;LGara 1/2015&amp;C&amp;P/&amp;N</oddFooter>
  </headerFooter>
  <ignoredErrors>
    <ignoredError sqref="A65 F67:F69" unlockedFormula="1"/>
    <ignoredError sqref="F66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8" workbookViewId="0">
      <selection activeCell="G26" sqref="G26"/>
    </sheetView>
  </sheetViews>
  <sheetFormatPr defaultRowHeight="14.4" x14ac:dyDescent="0.3"/>
  <cols>
    <col min="4" max="4" width="24.5546875" customWidth="1"/>
    <col min="6" max="6" width="10.5546875" bestFit="1" customWidth="1"/>
  </cols>
  <sheetData>
    <row r="1" spans="1:5" ht="67.2" thickBot="1" x14ac:dyDescent="0.35">
      <c r="A1" s="1" t="s">
        <v>0</v>
      </c>
      <c r="B1" s="2" t="s">
        <v>1</v>
      </c>
      <c r="C1" s="2" t="s">
        <v>2</v>
      </c>
      <c r="D1" s="2" t="s">
        <v>42</v>
      </c>
    </row>
    <row r="2" spans="1:5" ht="54" thickBot="1" x14ac:dyDescent="0.35">
      <c r="A2" s="3" t="s">
        <v>4</v>
      </c>
      <c r="B2" s="4" t="s">
        <v>43</v>
      </c>
      <c r="C2" s="5">
        <v>1</v>
      </c>
      <c r="D2" s="7">
        <v>27000</v>
      </c>
      <c r="E2">
        <f>+D2*C2</f>
        <v>27000</v>
      </c>
    </row>
    <row r="3" spans="1:5" ht="54" thickBot="1" x14ac:dyDescent="0.35">
      <c r="A3" s="3" t="s">
        <v>5</v>
      </c>
      <c r="B3" s="4" t="s">
        <v>44</v>
      </c>
      <c r="C3" s="5">
        <v>1</v>
      </c>
      <c r="D3" s="7">
        <v>1000</v>
      </c>
      <c r="E3">
        <f t="shared" ref="E3:E23" si="0">+D3*C3</f>
        <v>1000</v>
      </c>
    </row>
    <row r="4" spans="1:5" ht="40.799999999999997" thickBot="1" x14ac:dyDescent="0.35">
      <c r="A4" s="3" t="s">
        <v>6</v>
      </c>
      <c r="B4" s="4" t="s">
        <v>45</v>
      </c>
      <c r="C4" s="5">
        <v>1</v>
      </c>
      <c r="D4" s="7">
        <v>800</v>
      </c>
      <c r="E4">
        <f t="shared" si="0"/>
        <v>800</v>
      </c>
    </row>
    <row r="5" spans="1:5" ht="40.799999999999997" thickBot="1" x14ac:dyDescent="0.35">
      <c r="A5" s="3" t="s">
        <v>7</v>
      </c>
      <c r="B5" s="4" t="s">
        <v>46</v>
      </c>
      <c r="C5" s="5">
        <v>1</v>
      </c>
      <c r="D5" s="7">
        <v>400</v>
      </c>
      <c r="E5">
        <f t="shared" si="0"/>
        <v>400</v>
      </c>
    </row>
    <row r="6" spans="1:5" ht="54" thickBot="1" x14ac:dyDescent="0.35">
      <c r="A6" s="3" t="s">
        <v>8</v>
      </c>
      <c r="B6" s="4" t="s">
        <v>41</v>
      </c>
      <c r="C6" s="5">
        <v>1</v>
      </c>
      <c r="D6" s="7">
        <v>400</v>
      </c>
      <c r="E6">
        <f t="shared" si="0"/>
        <v>400</v>
      </c>
    </row>
    <row r="7" spans="1:5" ht="40.799999999999997" thickBot="1" x14ac:dyDescent="0.35">
      <c r="A7" s="3" t="s">
        <v>9</v>
      </c>
      <c r="B7" s="4" t="s">
        <v>47</v>
      </c>
      <c r="C7" s="5">
        <v>1</v>
      </c>
      <c r="D7" s="7">
        <v>750</v>
      </c>
      <c r="E7">
        <f t="shared" si="0"/>
        <v>750</v>
      </c>
    </row>
    <row r="8" spans="1:5" ht="15" thickBot="1" x14ac:dyDescent="0.35">
      <c r="A8" s="3" t="s">
        <v>10</v>
      </c>
      <c r="B8" s="8" t="s">
        <v>12</v>
      </c>
      <c r="C8" s="5">
        <v>4</v>
      </c>
      <c r="D8" s="7">
        <v>1110</v>
      </c>
      <c r="E8">
        <f t="shared" si="0"/>
        <v>4440</v>
      </c>
    </row>
    <row r="9" spans="1:5" ht="15" thickBot="1" x14ac:dyDescent="0.35">
      <c r="A9" s="3" t="s">
        <v>11</v>
      </c>
      <c r="B9" s="8" t="s">
        <v>14</v>
      </c>
      <c r="C9" s="5">
        <v>4</v>
      </c>
      <c r="D9" s="7">
        <v>65</v>
      </c>
      <c r="E9">
        <f t="shared" si="0"/>
        <v>260</v>
      </c>
    </row>
    <row r="10" spans="1:5" ht="15" thickBot="1" x14ac:dyDescent="0.35">
      <c r="A10" s="3" t="s">
        <v>13</v>
      </c>
      <c r="B10" s="8" t="s">
        <v>16</v>
      </c>
      <c r="C10" s="5">
        <v>2</v>
      </c>
      <c r="D10" s="7">
        <v>2339</v>
      </c>
      <c r="E10">
        <f t="shared" si="0"/>
        <v>4678</v>
      </c>
    </row>
    <row r="11" spans="1:5" ht="53.4" thickBot="1" x14ac:dyDescent="0.35">
      <c r="A11" s="3" t="s">
        <v>15</v>
      </c>
      <c r="B11" s="9" t="s">
        <v>18</v>
      </c>
      <c r="C11" s="5">
        <v>2</v>
      </c>
      <c r="D11" s="7">
        <v>65</v>
      </c>
      <c r="E11">
        <f t="shared" si="0"/>
        <v>130</v>
      </c>
    </row>
    <row r="12" spans="1:5" ht="15" thickBot="1" x14ac:dyDescent="0.35">
      <c r="A12" s="3" t="s">
        <v>17</v>
      </c>
      <c r="B12" s="8" t="s">
        <v>20</v>
      </c>
      <c r="C12" s="5">
        <v>2</v>
      </c>
      <c r="D12" s="7">
        <v>774</v>
      </c>
      <c r="E12">
        <f t="shared" si="0"/>
        <v>1548</v>
      </c>
    </row>
    <row r="13" spans="1:5" ht="15" thickBot="1" x14ac:dyDescent="0.35">
      <c r="A13" s="3" t="s">
        <v>19</v>
      </c>
      <c r="B13" s="8" t="s">
        <v>22</v>
      </c>
      <c r="C13" s="5">
        <v>2</v>
      </c>
      <c r="D13" s="7">
        <v>56</v>
      </c>
      <c r="E13">
        <f t="shared" si="0"/>
        <v>112</v>
      </c>
    </row>
    <row r="14" spans="1:5" ht="15" thickBot="1" x14ac:dyDescent="0.35">
      <c r="A14" s="3" t="s">
        <v>21</v>
      </c>
      <c r="B14" s="8" t="s">
        <v>48</v>
      </c>
      <c r="C14" s="5">
        <v>1</v>
      </c>
      <c r="D14" s="7">
        <v>2097</v>
      </c>
      <c r="E14">
        <f t="shared" si="0"/>
        <v>2097</v>
      </c>
    </row>
    <row r="15" spans="1:5" ht="15" thickBot="1" x14ac:dyDescent="0.35">
      <c r="A15" s="3" t="s">
        <v>23</v>
      </c>
      <c r="B15" s="8" t="s">
        <v>25</v>
      </c>
      <c r="C15" s="5">
        <v>1</v>
      </c>
      <c r="D15" s="7">
        <v>1555</v>
      </c>
      <c r="E15">
        <f t="shared" si="0"/>
        <v>1555</v>
      </c>
    </row>
    <row r="16" spans="1:5" ht="15" thickBot="1" x14ac:dyDescent="0.35">
      <c r="A16" s="3" t="s">
        <v>24</v>
      </c>
      <c r="B16" s="8" t="s">
        <v>27</v>
      </c>
      <c r="C16" s="5">
        <v>1</v>
      </c>
      <c r="D16" s="7">
        <v>1555</v>
      </c>
      <c r="E16">
        <f t="shared" si="0"/>
        <v>1555</v>
      </c>
    </row>
    <row r="17" spans="1:7" ht="15" thickBot="1" x14ac:dyDescent="0.35">
      <c r="A17" s="3" t="s">
        <v>26</v>
      </c>
      <c r="B17" s="8" t="s">
        <v>29</v>
      </c>
      <c r="C17" s="5">
        <v>3</v>
      </c>
      <c r="D17" s="7">
        <v>700</v>
      </c>
      <c r="E17">
        <f t="shared" si="0"/>
        <v>2100</v>
      </c>
    </row>
    <row r="18" spans="1:7" ht="40.799999999999997" thickBot="1" x14ac:dyDescent="0.35">
      <c r="A18" s="3" t="s">
        <v>28</v>
      </c>
      <c r="B18" s="4" t="s">
        <v>49</v>
      </c>
      <c r="C18" s="5">
        <v>3</v>
      </c>
      <c r="D18" s="7">
        <v>50</v>
      </c>
      <c r="E18">
        <f t="shared" si="0"/>
        <v>150</v>
      </c>
    </row>
    <row r="19" spans="1:7" ht="15" thickBot="1" x14ac:dyDescent="0.35">
      <c r="A19" s="3" t="s">
        <v>30</v>
      </c>
      <c r="B19" s="8" t="s">
        <v>32</v>
      </c>
      <c r="C19" s="5">
        <v>2</v>
      </c>
      <c r="D19" s="7">
        <v>534</v>
      </c>
      <c r="E19">
        <f t="shared" si="0"/>
        <v>1068</v>
      </c>
    </row>
    <row r="20" spans="1:7" ht="15" thickBot="1" x14ac:dyDescent="0.35">
      <c r="A20" s="3" t="s">
        <v>31</v>
      </c>
      <c r="B20" s="8" t="s">
        <v>34</v>
      </c>
      <c r="C20" s="5">
        <v>2</v>
      </c>
      <c r="D20" s="7">
        <v>534</v>
      </c>
      <c r="E20">
        <f t="shared" si="0"/>
        <v>1068</v>
      </c>
    </row>
    <row r="21" spans="1:7" ht="15" thickBot="1" x14ac:dyDescent="0.35">
      <c r="A21" s="3" t="s">
        <v>33</v>
      </c>
      <c r="B21" s="8" t="s">
        <v>36</v>
      </c>
      <c r="C21" s="5">
        <v>1</v>
      </c>
      <c r="D21" s="7">
        <v>2165</v>
      </c>
      <c r="E21">
        <f t="shared" si="0"/>
        <v>2165</v>
      </c>
    </row>
    <row r="22" spans="1:7" ht="15" thickBot="1" x14ac:dyDescent="0.35">
      <c r="A22" s="3" t="s">
        <v>35</v>
      </c>
      <c r="B22" s="8" t="s">
        <v>38</v>
      </c>
      <c r="C22" s="5">
        <v>1</v>
      </c>
      <c r="D22" s="7">
        <v>2184</v>
      </c>
      <c r="E22">
        <f t="shared" si="0"/>
        <v>2184</v>
      </c>
    </row>
    <row r="23" spans="1:7" ht="15" thickBot="1" x14ac:dyDescent="0.35">
      <c r="A23" s="3" t="s">
        <v>37</v>
      </c>
      <c r="B23" s="4" t="s">
        <v>50</v>
      </c>
      <c r="C23" s="5">
        <v>1</v>
      </c>
      <c r="D23" s="7">
        <v>667</v>
      </c>
      <c r="E23">
        <f t="shared" si="0"/>
        <v>667</v>
      </c>
    </row>
    <row r="24" spans="1:7" ht="15" thickBot="1" x14ac:dyDescent="0.35">
      <c r="A24" s="3" t="s">
        <v>39</v>
      </c>
      <c r="B24" s="8" t="s">
        <v>40</v>
      </c>
      <c r="C24" s="5">
        <v>1</v>
      </c>
      <c r="D24" s="7">
        <v>3500</v>
      </c>
    </row>
    <row r="25" spans="1:7" x14ac:dyDescent="0.3">
      <c r="E25">
        <f>SUM(E2:E24)</f>
        <v>56127</v>
      </c>
      <c r="F25" s="6">
        <f>+E25+D24</f>
        <v>59627</v>
      </c>
      <c r="G25">
        <f>+D24*1%</f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Fava</dc:creator>
  <cp:lastModifiedBy>Alessandra Fava</cp:lastModifiedBy>
  <cp:lastPrinted>2015-04-01T16:33:24Z</cp:lastPrinted>
  <dcterms:created xsi:type="dcterms:W3CDTF">2014-05-13T09:46:02Z</dcterms:created>
  <dcterms:modified xsi:type="dcterms:W3CDTF">2015-04-02T11:21:52Z</dcterms:modified>
</cp:coreProperties>
</file>