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8" windowWidth="18912" windowHeight="6888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Foglio1!$A$1:$G$66</definedName>
  </definedNames>
  <calcPr calcId="145621"/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B32" i="1"/>
  <c r="A32" i="1"/>
  <c r="E54" i="1" l="1"/>
  <c r="F14" i="1" l="1"/>
  <c r="F40" i="1" s="1"/>
  <c r="F27" i="1"/>
  <c r="F53" i="1" s="1"/>
  <c r="F26" i="1"/>
  <c r="F52" i="1" s="1"/>
  <c r="F25" i="1"/>
  <c r="F51" i="1" s="1"/>
  <c r="F24" i="1"/>
  <c r="F50" i="1" s="1"/>
  <c r="F23" i="1"/>
  <c r="F49" i="1" s="1"/>
  <c r="F22" i="1"/>
  <c r="F48" i="1" s="1"/>
  <c r="F21" i="1"/>
  <c r="F47" i="1" s="1"/>
  <c r="F20" i="1"/>
  <c r="F46" i="1" s="1"/>
  <c r="F19" i="1"/>
  <c r="F45" i="1" s="1"/>
  <c r="F18" i="1"/>
  <c r="F44" i="1" s="1"/>
  <c r="F17" i="1"/>
  <c r="F43" i="1" s="1"/>
  <c r="F16" i="1"/>
  <c r="F42" i="1" s="1"/>
  <c r="F15" i="1"/>
  <c r="F41" i="1" s="1"/>
  <c r="F13" i="1"/>
  <c r="F39" i="1" s="1"/>
  <c r="F12" i="1"/>
  <c r="F38" i="1" s="1"/>
  <c r="F11" i="1"/>
  <c r="F37" i="1" s="1"/>
  <c r="F10" i="1"/>
  <c r="F36" i="1" s="1"/>
  <c r="F6" i="1"/>
  <c r="F32" i="1" s="1"/>
  <c r="F7" i="1"/>
  <c r="F33" i="1" s="1"/>
  <c r="F8" i="1"/>
  <c r="F34" i="1" s="1"/>
  <c r="F9" i="1"/>
  <c r="F35" i="1" s="1"/>
  <c r="A31" i="1"/>
  <c r="E65" i="1" l="1"/>
  <c r="F28" i="1"/>
  <c r="E61" i="1" l="1"/>
  <c r="E63" i="1" s="1"/>
  <c r="E62" i="1"/>
  <c r="E64" i="1" l="1"/>
</calcChain>
</file>

<file path=xl/sharedStrings.xml><?xml version="1.0" encoding="utf-8"?>
<sst xmlns="http://schemas.openxmlformats.org/spreadsheetml/2006/main" count="100" uniqueCount="75">
  <si>
    <t>Articolo</t>
  </si>
  <si>
    <t>Categoria</t>
  </si>
  <si>
    <t>Marca e Modello offerto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</si>
  <si>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</si>
  <si>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</si>
  <si>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</si>
  <si>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</si>
  <si>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</si>
  <si>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</si>
  <si>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</si>
  <si>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</si>
  <si>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</si>
  <si>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</si>
  <si>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</si>
  <si>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</si>
  <si>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</si>
  <si>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</si>
  <si>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</si>
  <si>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</si>
  <si>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</si>
  <si>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</si>
  <si>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</si>
  <si>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</si>
  <si>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</si>
  <si>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</si>
  <si>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ALLEGATO AL MOE</t>
  </si>
  <si>
    <t>Attenzione: allegato al Moe occorre fornire anche le schede dettagliate di ogni articolo offerto</t>
  </si>
  <si>
    <t>Prezzo cumulativo offerto</t>
  </si>
  <si>
    <t>Prezzo cumulativo offerto in percentuale</t>
  </si>
  <si>
    <t>Ribasso cumulativo in percentuale = medio ponderato</t>
  </si>
  <si>
    <t>Media aritmetica dei ribassi</t>
  </si>
  <si>
    <t xml:space="preserve">Totali </t>
  </si>
  <si>
    <t>RIEPILOGO</t>
  </si>
  <si>
    <t>tutti gli importi Iva esclusa - oltre oneri sicurezza</t>
  </si>
  <si>
    <t>Col. 01</t>
  </si>
  <si>
    <t>Col 02</t>
  </si>
  <si>
    <t>Col 03</t>
  </si>
  <si>
    <t>Unità di misura</t>
  </si>
  <si>
    <t>Quantità indicativa e non esaustiva per forniture</t>
  </si>
  <si>
    <t>Col. 04</t>
  </si>
  <si>
    <t>Importi complessivi IVA Esclusa
BASE D'ASTA</t>
  </si>
  <si>
    <t>Col. 07</t>
  </si>
  <si>
    <t>Col. 05</t>
  </si>
  <si>
    <t>Col. 06</t>
  </si>
  <si>
    <t>cifre</t>
  </si>
  <si>
    <t>lettere</t>
  </si>
  <si>
    <t>Nel caso di discordanza dei prezzi unitari offerti prevale il prezzo indicato in lettere. Il modulo è sottoscritto in ciascun foglio dal concorrente e non può presentare correzioni che non sono da lui stesso espressamente confermate e sottoscritte.</t>
  </si>
  <si>
    <t>Ribassi percentuali offerti
cifre</t>
  </si>
  <si>
    <t>Ribassi percentuali offerti
lettere</t>
  </si>
  <si>
    <t>Importi unitari IVA Esclusa
BASE D'ASTA
Euro</t>
  </si>
  <si>
    <t>Il prezzo complessivo ed il ribasso sono indicati in cifre ed in lettere. In caso di discordanza prevale il ribasso percentuale indicato in lettere.</t>
  </si>
  <si>
    <t>Prezzi unitari offerti (esclusa IVA) 
Euro
cifre</t>
  </si>
  <si>
    <t>Prezzi unitari offerti (esclusa IVA)
Euro
lettere</t>
  </si>
  <si>
    <t>Prezzi complessivi offerti (iva esclusa)
Euro
cifre</t>
  </si>
  <si>
    <t>Importo massimo contrattuale del CSA e Nota Esplicativa</t>
  </si>
  <si>
    <t>pz.</t>
  </si>
  <si>
    <t>Gara 07/2015
Procedura negoziata - con aggiudicazione a favore del prezzo più basso – in un lotto -
per l’affidamento della fornitura di attrezzatura didattica e materiale di consumo illuminotecnico per le sedi di Scuole Civiche di Milano
CIG 6295354277</t>
  </si>
  <si>
    <t>Ballast</t>
  </si>
  <si>
    <t>Base pesante</t>
  </si>
  <si>
    <t>Magic Arm</t>
  </si>
  <si>
    <t>Snake arm</t>
  </si>
  <si>
    <t>Pannello riflettente</t>
  </si>
  <si>
    <t>proiettore led</t>
  </si>
  <si>
    <t xml:space="preserve">Adattatori </t>
  </si>
  <si>
    <t xml:space="preserve">Adattatore </t>
  </si>
  <si>
    <t>pinza grande nera</t>
  </si>
  <si>
    <t>Elevatore - Lifter</t>
  </si>
  <si>
    <t>Borsa per lifter</t>
  </si>
  <si>
    <t xml:space="preserve">supporto per truss </t>
  </si>
  <si>
    <t xml:space="preserve">traliccio </t>
  </si>
  <si>
    <t xml:space="preserve">Tubo corrente </t>
  </si>
  <si>
    <t xml:space="preserve">doppio clamp </t>
  </si>
  <si>
    <t xml:space="preserve">CONSOLLE </t>
  </si>
  <si>
    <t xml:space="preserve">FLIGHT CASE </t>
  </si>
  <si>
    <t xml:space="preserve">MONITOR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</si>
</sst>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10" fontId="0" fillId="6" borderId="1" xfId="2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44" fontId="0" fillId="0" borderId="0" xfId="0" applyNumberFormat="1" applyFo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1" xfId="0" applyNumberFormat="1" applyFont="1" applyBorder="1" applyAlignment="1" applyProtection="1">
      <alignment horizontal="right" vertical="top" wrapText="1"/>
      <protection locked="0"/>
    </xf>
    <xf numFmtId="44" fontId="0" fillId="0" borderId="1" xfId="0" applyNumberFormat="1" applyFont="1" applyBorder="1" applyAlignment="1" applyProtection="1">
      <alignment horizontal="left" vertical="top" wrapText="1"/>
      <protection locked="0"/>
    </xf>
    <xf numFmtId="164" fontId="0" fillId="0" borderId="1" xfId="2" applyNumberFormat="1" applyFont="1" applyBorder="1" applyProtection="1">
      <protection locked="0"/>
    </xf>
    <xf numFmtId="10" fontId="2" fillId="3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hidden="1"/>
    </xf>
    <xf numFmtId="44" fontId="2" fillId="2" borderId="1" xfId="0" applyNumberFormat="1" applyFont="1" applyFill="1" applyBorder="1" applyProtection="1">
      <protection hidden="1"/>
    </xf>
    <xf numFmtId="0" fontId="2" fillId="6" borderId="1" xfId="0" applyFont="1" applyFill="1" applyBorder="1" applyProtection="1">
      <protection locked="0"/>
    </xf>
    <xf numFmtId="44" fontId="2" fillId="6" borderId="1" xfId="0" applyNumberFormat="1" applyFont="1" applyFill="1" applyBorder="1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Protection="1">
      <protection hidden="1"/>
    </xf>
    <xf numFmtId="0" fontId="0" fillId="0" borderId="4" xfId="0" applyFont="1" applyBorder="1" applyAlignment="1" applyProtection="1">
      <alignment wrapText="1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5" fillId="2" borderId="1" xfId="1" applyFont="1" applyFill="1" applyBorder="1" applyAlignment="1">
      <alignment vertical="center" wrapText="1"/>
    </xf>
    <xf numFmtId="44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44" fontId="4" fillId="2" borderId="1" xfId="0" applyNumberFormat="1" applyFont="1" applyFill="1" applyBorder="1" applyAlignment="1" applyProtection="1">
      <alignment horizontal="right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3" fontId="5" fillId="6" borderId="1" xfId="3" applyFont="1" applyFill="1" applyBorder="1" applyAlignment="1" applyProtection="1">
      <alignment horizontal="left" vertical="center" wrapText="1"/>
      <protection locked="0"/>
    </xf>
    <xf numFmtId="43" fontId="4" fillId="6" borderId="1" xfId="3" applyFont="1" applyFill="1" applyBorder="1" applyAlignment="1" applyProtection="1">
      <alignment horizontal="center" vertical="center" wrapText="1"/>
      <protection locked="0"/>
    </xf>
    <xf numFmtId="44" fontId="4" fillId="6" borderId="1" xfId="1" applyFont="1" applyFill="1" applyBorder="1" applyAlignment="1" applyProtection="1">
      <alignment horizontal="center" vertical="center" wrapText="1"/>
      <protection locked="0"/>
    </xf>
    <xf numFmtId="44" fontId="5" fillId="6" borderId="1" xfId="1" applyFont="1" applyFill="1" applyBorder="1" applyAlignment="1" applyProtection="1">
      <alignment horizontal="center" vertical="center" wrapText="1"/>
      <protection locked="0"/>
    </xf>
    <xf numFmtId="44" fontId="4" fillId="0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44" fontId="4" fillId="5" borderId="12" xfId="0" applyNumberFormat="1" applyFont="1" applyFill="1" applyBorder="1" applyAlignment="1" applyProtection="1">
      <alignment horizontal="center" wrapText="1"/>
      <protection locked="0"/>
    </xf>
    <xf numFmtId="44" fontId="4" fillId="5" borderId="9" xfId="0" applyNumberFormat="1" applyFont="1" applyFill="1" applyBorder="1" applyAlignment="1" applyProtection="1">
      <alignment horizontal="center" wrapText="1"/>
      <protection locked="0"/>
    </xf>
    <xf numFmtId="44" fontId="4" fillId="4" borderId="12" xfId="0" applyNumberFormat="1" applyFont="1" applyFill="1" applyBorder="1" applyAlignment="1" applyProtection="1">
      <alignment horizontal="center" wrapText="1"/>
      <protection locked="0"/>
    </xf>
    <xf numFmtId="44" fontId="4" fillId="4" borderId="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Protection="1">
      <protection locked="0"/>
    </xf>
    <xf numFmtId="44" fontId="4" fillId="0" borderId="12" xfId="0" applyNumberFormat="1" applyFont="1" applyFill="1" applyBorder="1" applyAlignment="1" applyProtection="1">
      <alignment horizontal="center" wrapText="1"/>
      <protection locked="0"/>
    </xf>
    <xf numFmtId="44" fontId="4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">
    <cellStyle name="Migliaia" xfId="3" builtinId="3"/>
    <cellStyle name="Normale" xfId="0" builtinId="0"/>
    <cellStyle name="Normale 2" xfId="4"/>
    <cellStyle name="Percentuale" xfId="2" builtinId="5"/>
    <cellStyle name="Valuta" xfId="1" builtinId="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CC66"/>
      <color rgb="FFCCFFCC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activeCell="A3" sqref="A3:F3"/>
    </sheetView>
  </sheetViews>
  <sheetFormatPr defaultColWidth="13.109375" defaultRowHeight="14.4" x14ac:dyDescent="0.3"/>
  <cols>
    <col min="1" max="1" width="8" style="18" bestFit="1" customWidth="1"/>
    <col min="2" max="2" width="50.33203125" style="18" bestFit="1" customWidth="1"/>
    <col min="3" max="3" width="21.109375" style="18" customWidth="1"/>
    <col min="4" max="4" width="35.33203125" style="18" customWidth="1"/>
    <col min="5" max="5" width="16.88671875" style="18" bestFit="1" customWidth="1"/>
    <col min="6" max="6" width="15.6640625" style="18" bestFit="1" customWidth="1"/>
    <col min="7" max="7" width="36.88671875" style="18" customWidth="1"/>
    <col min="8" max="9" width="15.33203125" style="18" customWidth="1"/>
    <col min="10" max="10" width="22.109375" style="18" bestFit="1" customWidth="1"/>
    <col min="11" max="11" width="13.109375" style="18"/>
    <col min="12" max="12" width="49.5546875" style="18" customWidth="1"/>
    <col min="13" max="16384" width="13.109375" style="18"/>
  </cols>
  <sheetData>
    <row r="1" spans="1:12" s="17" customFormat="1" ht="76.2" customHeight="1" x14ac:dyDescent="0.3">
      <c r="A1" s="63" t="s">
        <v>56</v>
      </c>
      <c r="B1" s="63"/>
      <c r="C1" s="63"/>
      <c r="D1" s="63"/>
      <c r="E1" s="63"/>
      <c r="F1" s="63"/>
      <c r="G1" s="42"/>
      <c r="H1" s="3"/>
      <c r="I1" s="3"/>
      <c r="J1" s="3"/>
    </row>
    <row r="2" spans="1:12" x14ac:dyDescent="0.3">
      <c r="A2" s="67" t="s">
        <v>25</v>
      </c>
      <c r="B2" s="67"/>
      <c r="C2" s="67"/>
      <c r="D2" s="67"/>
      <c r="E2" s="67"/>
      <c r="F2" s="67"/>
      <c r="G2" s="43"/>
      <c r="H2" s="30"/>
      <c r="I2" s="30"/>
      <c r="J2" s="30"/>
      <c r="K2" s="30"/>
      <c r="L2" s="30"/>
    </row>
    <row r="3" spans="1:12" x14ac:dyDescent="0.3">
      <c r="A3" s="68" t="s">
        <v>26</v>
      </c>
      <c r="B3" s="68"/>
      <c r="C3" s="68"/>
      <c r="D3" s="68"/>
      <c r="E3" s="68"/>
      <c r="F3" s="68"/>
      <c r="G3" s="43"/>
      <c r="H3" s="30"/>
      <c r="I3" s="30"/>
      <c r="J3" s="30"/>
      <c r="K3" s="30"/>
      <c r="L3" s="30"/>
    </row>
    <row r="4" spans="1:12" x14ac:dyDescent="0.3">
      <c r="A4" s="19" t="s">
        <v>34</v>
      </c>
      <c r="B4" s="19" t="s">
        <v>35</v>
      </c>
      <c r="C4" s="19" t="s">
        <v>36</v>
      </c>
      <c r="D4" s="19" t="s">
        <v>39</v>
      </c>
    </row>
    <row r="5" spans="1:12" ht="57.6" x14ac:dyDescent="0.3">
      <c r="A5" s="31" t="s">
        <v>0</v>
      </c>
      <c r="B5" s="31" t="s">
        <v>1</v>
      </c>
      <c r="C5" s="31" t="s">
        <v>37</v>
      </c>
      <c r="D5" s="31" t="s">
        <v>38</v>
      </c>
      <c r="E5" s="31" t="s">
        <v>49</v>
      </c>
      <c r="F5" s="31" t="s">
        <v>40</v>
      </c>
    </row>
    <row r="6" spans="1:12" x14ac:dyDescent="0.3">
      <c r="A6" s="32" t="s">
        <v>3</v>
      </c>
      <c r="B6" s="20" t="s">
        <v>57</v>
      </c>
      <c r="C6" s="32" t="s">
        <v>55</v>
      </c>
      <c r="D6" s="21">
        <v>4</v>
      </c>
      <c r="E6" s="33">
        <v>5200</v>
      </c>
      <c r="F6" s="34">
        <f>+E6*D6</f>
        <v>20800</v>
      </c>
    </row>
    <row r="7" spans="1:12" x14ac:dyDescent="0.3">
      <c r="A7" s="32" t="s">
        <v>4</v>
      </c>
      <c r="B7" s="20" t="s">
        <v>58</v>
      </c>
      <c r="C7" s="32" t="s">
        <v>55</v>
      </c>
      <c r="D7" s="21">
        <v>10</v>
      </c>
      <c r="E7" s="33">
        <v>45</v>
      </c>
      <c r="F7" s="34">
        <f t="shared" ref="F7:F27" si="0">+E7*D7</f>
        <v>450</v>
      </c>
    </row>
    <row r="8" spans="1:12" x14ac:dyDescent="0.3">
      <c r="A8" s="32" t="s">
        <v>5</v>
      </c>
      <c r="B8" s="20" t="s">
        <v>59</v>
      </c>
      <c r="C8" s="32" t="s">
        <v>55</v>
      </c>
      <c r="D8" s="21">
        <v>10</v>
      </c>
      <c r="E8" s="33">
        <v>160</v>
      </c>
      <c r="F8" s="34">
        <f t="shared" si="0"/>
        <v>1600</v>
      </c>
    </row>
    <row r="9" spans="1:12" x14ac:dyDescent="0.3">
      <c r="A9" s="32" t="s">
        <v>6</v>
      </c>
      <c r="B9" s="20" t="s">
        <v>60</v>
      </c>
      <c r="C9" s="32" t="s">
        <v>55</v>
      </c>
      <c r="D9" s="21">
        <v>5</v>
      </c>
      <c r="E9" s="33">
        <v>210</v>
      </c>
      <c r="F9" s="34">
        <f t="shared" si="0"/>
        <v>1050</v>
      </c>
    </row>
    <row r="10" spans="1:12" x14ac:dyDescent="0.3">
      <c r="A10" s="32" t="s">
        <v>7</v>
      </c>
      <c r="B10" s="20" t="s">
        <v>61</v>
      </c>
      <c r="C10" s="32" t="s">
        <v>55</v>
      </c>
      <c r="D10" s="21">
        <v>5</v>
      </c>
      <c r="E10" s="33">
        <v>65</v>
      </c>
      <c r="F10" s="34">
        <f t="shared" si="0"/>
        <v>325</v>
      </c>
    </row>
    <row r="11" spans="1:12" x14ac:dyDescent="0.3">
      <c r="A11" s="32" t="s">
        <v>8</v>
      </c>
      <c r="B11" s="20" t="s">
        <v>62</v>
      </c>
      <c r="C11" s="32" t="s">
        <v>55</v>
      </c>
      <c r="D11" s="21">
        <v>2</v>
      </c>
      <c r="E11" s="33">
        <v>4200</v>
      </c>
      <c r="F11" s="34">
        <f t="shared" si="0"/>
        <v>8400</v>
      </c>
    </row>
    <row r="12" spans="1:12" x14ac:dyDescent="0.3">
      <c r="A12" s="32" t="s">
        <v>9</v>
      </c>
      <c r="B12" s="20" t="s">
        <v>62</v>
      </c>
      <c r="C12" s="32" t="s">
        <v>55</v>
      </c>
      <c r="D12" s="21">
        <v>2</v>
      </c>
      <c r="E12" s="33">
        <v>3220</v>
      </c>
      <c r="F12" s="34">
        <f t="shared" si="0"/>
        <v>6440</v>
      </c>
    </row>
    <row r="13" spans="1:12" x14ac:dyDescent="0.3">
      <c r="A13" s="32" t="s">
        <v>10</v>
      </c>
      <c r="B13" s="20" t="s">
        <v>63</v>
      </c>
      <c r="C13" s="32" t="s">
        <v>55</v>
      </c>
      <c r="D13" s="21">
        <v>20</v>
      </c>
      <c r="E13" s="33">
        <v>9</v>
      </c>
      <c r="F13" s="34">
        <f t="shared" si="0"/>
        <v>180</v>
      </c>
    </row>
    <row r="14" spans="1:12" x14ac:dyDescent="0.3">
      <c r="A14" s="32" t="s">
        <v>11</v>
      </c>
      <c r="B14" s="20" t="s">
        <v>64</v>
      </c>
      <c r="C14" s="32" t="s">
        <v>55</v>
      </c>
      <c r="D14" s="21">
        <v>10</v>
      </c>
      <c r="E14" s="33">
        <v>35</v>
      </c>
      <c r="F14" s="34">
        <f t="shared" si="0"/>
        <v>350</v>
      </c>
    </row>
    <row r="15" spans="1:12" x14ac:dyDescent="0.3">
      <c r="A15" s="32" t="s">
        <v>12</v>
      </c>
      <c r="B15" s="20" t="s">
        <v>65</v>
      </c>
      <c r="C15" s="32" t="s">
        <v>55</v>
      </c>
      <c r="D15" s="21">
        <v>10</v>
      </c>
      <c r="E15" s="33">
        <v>110</v>
      </c>
      <c r="F15" s="34">
        <f t="shared" si="0"/>
        <v>1100</v>
      </c>
    </row>
    <row r="16" spans="1:12" x14ac:dyDescent="0.3">
      <c r="A16" s="32" t="s">
        <v>13</v>
      </c>
      <c r="B16" s="20" t="s">
        <v>66</v>
      </c>
      <c r="C16" s="32" t="s">
        <v>55</v>
      </c>
      <c r="D16" s="21">
        <v>4</v>
      </c>
      <c r="E16" s="33">
        <v>220</v>
      </c>
      <c r="F16" s="34">
        <f t="shared" si="0"/>
        <v>880</v>
      </c>
    </row>
    <row r="17" spans="1:10" x14ac:dyDescent="0.3">
      <c r="A17" s="32" t="s">
        <v>14</v>
      </c>
      <c r="B17" s="20" t="s">
        <v>67</v>
      </c>
      <c r="C17" s="32" t="s">
        <v>55</v>
      </c>
      <c r="D17" s="21">
        <v>4</v>
      </c>
      <c r="E17" s="33">
        <v>50</v>
      </c>
      <c r="F17" s="34">
        <f t="shared" si="0"/>
        <v>200</v>
      </c>
    </row>
    <row r="18" spans="1:10" x14ac:dyDescent="0.3">
      <c r="A18" s="32" t="s">
        <v>15</v>
      </c>
      <c r="B18" s="20" t="s">
        <v>68</v>
      </c>
      <c r="C18" s="32" t="s">
        <v>55</v>
      </c>
      <c r="D18" s="21">
        <v>4</v>
      </c>
      <c r="E18" s="33">
        <v>50</v>
      </c>
      <c r="F18" s="34">
        <f t="shared" si="0"/>
        <v>200</v>
      </c>
    </row>
    <row r="19" spans="1:10" x14ac:dyDescent="0.3">
      <c r="A19" s="32" t="s">
        <v>16</v>
      </c>
      <c r="B19" s="20" t="s">
        <v>69</v>
      </c>
      <c r="C19" s="32" t="s">
        <v>55</v>
      </c>
      <c r="D19" s="21">
        <v>8</v>
      </c>
      <c r="E19" s="33">
        <v>300</v>
      </c>
      <c r="F19" s="34">
        <f t="shared" si="0"/>
        <v>2400</v>
      </c>
    </row>
    <row r="20" spans="1:10" x14ac:dyDescent="0.3">
      <c r="A20" s="32" t="s">
        <v>17</v>
      </c>
      <c r="B20" s="20" t="s">
        <v>69</v>
      </c>
      <c r="C20" s="32" t="s">
        <v>55</v>
      </c>
      <c r="D20" s="21">
        <v>4</v>
      </c>
      <c r="E20" s="33">
        <v>165</v>
      </c>
      <c r="F20" s="34">
        <f t="shared" si="0"/>
        <v>660</v>
      </c>
    </row>
    <row r="21" spans="1:10" x14ac:dyDescent="0.3">
      <c r="A21" s="32" t="s">
        <v>18</v>
      </c>
      <c r="B21" s="20" t="s">
        <v>69</v>
      </c>
      <c r="C21" s="32" t="s">
        <v>55</v>
      </c>
      <c r="D21" s="21">
        <v>4</v>
      </c>
      <c r="E21" s="33">
        <v>230</v>
      </c>
      <c r="F21" s="34">
        <f t="shared" si="0"/>
        <v>920</v>
      </c>
    </row>
    <row r="22" spans="1:10" x14ac:dyDescent="0.3">
      <c r="A22" s="32" t="s">
        <v>19</v>
      </c>
      <c r="B22" s="20" t="s">
        <v>69</v>
      </c>
      <c r="C22" s="32" t="s">
        <v>55</v>
      </c>
      <c r="D22" s="21">
        <v>8</v>
      </c>
      <c r="E22" s="33">
        <v>275</v>
      </c>
      <c r="F22" s="34">
        <f t="shared" si="0"/>
        <v>2200</v>
      </c>
    </row>
    <row r="23" spans="1:10" x14ac:dyDescent="0.3">
      <c r="A23" s="32" t="s">
        <v>20</v>
      </c>
      <c r="B23" s="20" t="s">
        <v>70</v>
      </c>
      <c r="C23" s="32" t="s">
        <v>55</v>
      </c>
      <c r="D23" s="21">
        <v>20</v>
      </c>
      <c r="E23" s="33">
        <v>55</v>
      </c>
      <c r="F23" s="34">
        <f t="shared" si="0"/>
        <v>1100</v>
      </c>
    </row>
    <row r="24" spans="1:10" x14ac:dyDescent="0.3">
      <c r="A24" s="32" t="s">
        <v>21</v>
      </c>
      <c r="B24" s="20" t="s">
        <v>71</v>
      </c>
      <c r="C24" s="32" t="s">
        <v>55</v>
      </c>
      <c r="D24" s="21">
        <v>32</v>
      </c>
      <c r="E24" s="33">
        <v>35</v>
      </c>
      <c r="F24" s="34">
        <f t="shared" si="0"/>
        <v>1120</v>
      </c>
    </row>
    <row r="25" spans="1:10" x14ac:dyDescent="0.3">
      <c r="A25" s="32" t="s">
        <v>22</v>
      </c>
      <c r="B25" s="20" t="s">
        <v>72</v>
      </c>
      <c r="C25" s="32" t="s">
        <v>55</v>
      </c>
      <c r="D25" s="21">
        <v>1</v>
      </c>
      <c r="E25" s="33">
        <v>7500</v>
      </c>
      <c r="F25" s="34">
        <f t="shared" si="0"/>
        <v>7500</v>
      </c>
    </row>
    <row r="26" spans="1:10" x14ac:dyDescent="0.3">
      <c r="A26" s="32" t="s">
        <v>23</v>
      </c>
      <c r="B26" s="20" t="s">
        <v>73</v>
      </c>
      <c r="C26" s="32" t="s">
        <v>55</v>
      </c>
      <c r="D26" s="21">
        <v>1</v>
      </c>
      <c r="E26" s="33">
        <v>440</v>
      </c>
      <c r="F26" s="34">
        <f t="shared" si="0"/>
        <v>440</v>
      </c>
    </row>
    <row r="27" spans="1:10" x14ac:dyDescent="0.3">
      <c r="A27" s="32" t="s">
        <v>24</v>
      </c>
      <c r="B27" s="20" t="s">
        <v>74</v>
      </c>
      <c r="C27" s="32" t="s">
        <v>55</v>
      </c>
      <c r="D27" s="21">
        <v>1</v>
      </c>
      <c r="E27" s="33">
        <v>410</v>
      </c>
      <c r="F27" s="34">
        <f t="shared" si="0"/>
        <v>410</v>
      </c>
    </row>
    <row r="28" spans="1:10" x14ac:dyDescent="0.3">
      <c r="A28" s="22"/>
      <c r="B28" s="12" t="s">
        <v>31</v>
      </c>
      <c r="C28" s="12"/>
      <c r="D28" s="13"/>
      <c r="E28" s="14"/>
      <c r="F28" s="35">
        <f>SUM(F6:F27)</f>
        <v>58725</v>
      </c>
    </row>
    <row r="29" spans="1:10" x14ac:dyDescent="0.3">
      <c r="A29" s="4"/>
      <c r="B29" s="64"/>
      <c r="C29" s="64"/>
      <c r="D29" s="64"/>
      <c r="E29" s="64"/>
      <c r="F29" s="64"/>
      <c r="J29" s="5"/>
    </row>
    <row r="30" spans="1:10" x14ac:dyDescent="0.3">
      <c r="A30" s="4"/>
      <c r="B30" s="19"/>
      <c r="C30" s="19" t="s">
        <v>42</v>
      </c>
      <c r="D30" s="19" t="s">
        <v>43</v>
      </c>
      <c r="E30" s="19" t="s">
        <v>41</v>
      </c>
      <c r="F30" s="19"/>
      <c r="J30" s="5"/>
    </row>
    <row r="31" spans="1:10" ht="72" x14ac:dyDescent="0.3">
      <c r="A31" s="36" t="str">
        <f>A5</f>
        <v>Articolo</v>
      </c>
      <c r="B31" s="36" t="s">
        <v>2</v>
      </c>
      <c r="C31" s="36" t="s">
        <v>51</v>
      </c>
      <c r="D31" s="36" t="s">
        <v>52</v>
      </c>
      <c r="E31" s="36" t="s">
        <v>53</v>
      </c>
      <c r="F31" s="36" t="s">
        <v>47</v>
      </c>
      <c r="G31" s="36" t="s">
        <v>48</v>
      </c>
      <c r="J31" s="5"/>
    </row>
    <row r="32" spans="1:10" x14ac:dyDescent="0.3">
      <c r="A32" s="32" t="str">
        <f t="shared" ref="A32:B53" si="1">+A6</f>
        <v>A-1</v>
      </c>
      <c r="B32" s="37" t="str">
        <f t="shared" si="1"/>
        <v>Ballast</v>
      </c>
      <c r="C32" s="38"/>
      <c r="D32" s="39"/>
      <c r="E32" s="40">
        <f t="shared" ref="E32:E53" si="2">IF(C32&gt;=E6,"INAMMISSIBILE",+C32*D6)</f>
        <v>0</v>
      </c>
      <c r="F32" s="1">
        <f t="shared" ref="F32:F53" si="3">(F6-E32)/F6</f>
        <v>1</v>
      </c>
      <c r="G32" s="1"/>
      <c r="J32" s="5"/>
    </row>
    <row r="33" spans="1:10" x14ac:dyDescent="0.3">
      <c r="A33" s="32" t="str">
        <f t="shared" si="1"/>
        <v>A-2</v>
      </c>
      <c r="B33" s="37" t="str">
        <f t="shared" si="1"/>
        <v>Base pesante</v>
      </c>
      <c r="C33" s="38"/>
      <c r="D33" s="39"/>
      <c r="E33" s="40">
        <f t="shared" si="2"/>
        <v>0</v>
      </c>
      <c r="F33" s="1">
        <f t="shared" si="3"/>
        <v>1</v>
      </c>
      <c r="G33" s="1"/>
      <c r="J33" s="5"/>
    </row>
    <row r="34" spans="1:10" x14ac:dyDescent="0.3">
      <c r="A34" s="32" t="str">
        <f t="shared" si="1"/>
        <v>A-3</v>
      </c>
      <c r="B34" s="37" t="str">
        <f t="shared" si="1"/>
        <v>Magic Arm</v>
      </c>
      <c r="C34" s="38"/>
      <c r="D34" s="39"/>
      <c r="E34" s="40">
        <f t="shared" si="2"/>
        <v>0</v>
      </c>
      <c r="F34" s="1">
        <f t="shared" si="3"/>
        <v>1</v>
      </c>
      <c r="G34" s="1"/>
      <c r="J34" s="5"/>
    </row>
    <row r="35" spans="1:10" x14ac:dyDescent="0.3">
      <c r="A35" s="32" t="str">
        <f t="shared" si="1"/>
        <v>A-4</v>
      </c>
      <c r="B35" s="37" t="str">
        <f t="shared" si="1"/>
        <v>Snake arm</v>
      </c>
      <c r="C35" s="38"/>
      <c r="D35" s="39"/>
      <c r="E35" s="40">
        <f t="shared" si="2"/>
        <v>0</v>
      </c>
      <c r="F35" s="1">
        <f t="shared" si="3"/>
        <v>1</v>
      </c>
      <c r="G35" s="1"/>
      <c r="J35" s="5"/>
    </row>
    <row r="36" spans="1:10" x14ac:dyDescent="0.3">
      <c r="A36" s="32" t="str">
        <f t="shared" si="1"/>
        <v>A-5</v>
      </c>
      <c r="B36" s="37" t="str">
        <f t="shared" si="1"/>
        <v>Pannello riflettente</v>
      </c>
      <c r="C36" s="38"/>
      <c r="D36" s="39"/>
      <c r="E36" s="40">
        <f t="shared" si="2"/>
        <v>0</v>
      </c>
      <c r="F36" s="1">
        <f t="shared" si="3"/>
        <v>1</v>
      </c>
      <c r="G36" s="1"/>
      <c r="J36" s="5"/>
    </row>
    <row r="37" spans="1:10" x14ac:dyDescent="0.3">
      <c r="A37" s="32" t="str">
        <f t="shared" si="1"/>
        <v>A-6</v>
      </c>
      <c r="B37" s="37" t="str">
        <f t="shared" si="1"/>
        <v>proiettore led</v>
      </c>
      <c r="C37" s="38"/>
      <c r="D37" s="39"/>
      <c r="E37" s="40">
        <f t="shared" si="2"/>
        <v>0</v>
      </c>
      <c r="F37" s="1">
        <f t="shared" si="3"/>
        <v>1</v>
      </c>
      <c r="G37" s="1"/>
      <c r="J37" s="5"/>
    </row>
    <row r="38" spans="1:10" x14ac:dyDescent="0.3">
      <c r="A38" s="32" t="str">
        <f t="shared" si="1"/>
        <v>A-7</v>
      </c>
      <c r="B38" s="37" t="str">
        <f t="shared" si="1"/>
        <v>proiettore led</v>
      </c>
      <c r="C38" s="38"/>
      <c r="D38" s="39"/>
      <c r="E38" s="40">
        <f t="shared" si="2"/>
        <v>0</v>
      </c>
      <c r="F38" s="1">
        <f t="shared" si="3"/>
        <v>1</v>
      </c>
      <c r="G38" s="1"/>
      <c r="J38" s="5"/>
    </row>
    <row r="39" spans="1:10" x14ac:dyDescent="0.3">
      <c r="A39" s="32" t="str">
        <f t="shared" si="1"/>
        <v>A-8</v>
      </c>
      <c r="B39" s="37" t="str">
        <f t="shared" si="1"/>
        <v xml:space="preserve">Adattatori </v>
      </c>
      <c r="C39" s="38"/>
      <c r="D39" s="39"/>
      <c r="E39" s="40">
        <f t="shared" si="2"/>
        <v>0</v>
      </c>
      <c r="F39" s="1">
        <f t="shared" si="3"/>
        <v>1</v>
      </c>
      <c r="G39" s="1"/>
      <c r="J39" s="5"/>
    </row>
    <row r="40" spans="1:10" x14ac:dyDescent="0.3">
      <c r="A40" s="32" t="str">
        <f t="shared" si="1"/>
        <v>A-9</v>
      </c>
      <c r="B40" s="37" t="str">
        <f t="shared" si="1"/>
        <v xml:space="preserve">Adattatore </v>
      </c>
      <c r="C40" s="38"/>
      <c r="D40" s="39"/>
      <c r="E40" s="40">
        <f t="shared" si="2"/>
        <v>0</v>
      </c>
      <c r="F40" s="1">
        <f t="shared" si="3"/>
        <v>1</v>
      </c>
      <c r="G40" s="1"/>
      <c r="J40" s="5"/>
    </row>
    <row r="41" spans="1:10" x14ac:dyDescent="0.3">
      <c r="A41" s="32" t="str">
        <f t="shared" si="1"/>
        <v>A-10</v>
      </c>
      <c r="B41" s="37" t="str">
        <f t="shared" si="1"/>
        <v>pinza grande nera</v>
      </c>
      <c r="C41" s="38"/>
      <c r="D41" s="39"/>
      <c r="E41" s="40">
        <f t="shared" si="2"/>
        <v>0</v>
      </c>
      <c r="F41" s="1">
        <f t="shared" si="3"/>
        <v>1</v>
      </c>
      <c r="G41" s="1"/>
      <c r="J41" s="5"/>
    </row>
    <row r="42" spans="1:10" x14ac:dyDescent="0.3">
      <c r="A42" s="32" t="str">
        <f t="shared" si="1"/>
        <v>A-11</v>
      </c>
      <c r="B42" s="37" t="str">
        <f t="shared" si="1"/>
        <v>Elevatore - Lifter</v>
      </c>
      <c r="C42" s="38"/>
      <c r="D42" s="39"/>
      <c r="E42" s="40">
        <f t="shared" si="2"/>
        <v>0</v>
      </c>
      <c r="F42" s="1">
        <f t="shared" si="3"/>
        <v>1</v>
      </c>
      <c r="G42" s="1"/>
      <c r="J42" s="5"/>
    </row>
    <row r="43" spans="1:10" x14ac:dyDescent="0.3">
      <c r="A43" s="32" t="str">
        <f t="shared" si="1"/>
        <v>A-12</v>
      </c>
      <c r="B43" s="37" t="str">
        <f t="shared" si="1"/>
        <v>Borsa per lifter</v>
      </c>
      <c r="C43" s="38"/>
      <c r="D43" s="39"/>
      <c r="E43" s="40">
        <f t="shared" si="2"/>
        <v>0</v>
      </c>
      <c r="F43" s="1">
        <f t="shared" si="3"/>
        <v>1</v>
      </c>
      <c r="G43" s="1"/>
      <c r="J43" s="5"/>
    </row>
    <row r="44" spans="1:10" x14ac:dyDescent="0.3">
      <c r="A44" s="32" t="str">
        <f t="shared" si="1"/>
        <v>A-13</v>
      </c>
      <c r="B44" s="37" t="str">
        <f t="shared" si="1"/>
        <v xml:space="preserve">supporto per truss </v>
      </c>
      <c r="C44" s="38"/>
      <c r="D44" s="39"/>
      <c r="E44" s="40">
        <f t="shared" si="2"/>
        <v>0</v>
      </c>
      <c r="F44" s="1">
        <f t="shared" si="3"/>
        <v>1</v>
      </c>
      <c r="G44" s="1"/>
      <c r="J44" s="5"/>
    </row>
    <row r="45" spans="1:10" x14ac:dyDescent="0.3">
      <c r="A45" s="32" t="str">
        <f t="shared" si="1"/>
        <v>A-14</v>
      </c>
      <c r="B45" s="37" t="str">
        <f t="shared" si="1"/>
        <v xml:space="preserve">traliccio </v>
      </c>
      <c r="C45" s="38"/>
      <c r="D45" s="39"/>
      <c r="E45" s="40">
        <f t="shared" si="2"/>
        <v>0</v>
      </c>
      <c r="F45" s="1">
        <f t="shared" si="3"/>
        <v>1</v>
      </c>
      <c r="G45" s="1"/>
      <c r="J45" s="5"/>
    </row>
    <row r="46" spans="1:10" x14ac:dyDescent="0.3">
      <c r="A46" s="32" t="str">
        <f t="shared" si="1"/>
        <v>A-15</v>
      </c>
      <c r="B46" s="37" t="str">
        <f t="shared" si="1"/>
        <v xml:space="preserve">traliccio </v>
      </c>
      <c r="C46" s="38"/>
      <c r="D46" s="39"/>
      <c r="E46" s="40">
        <f t="shared" si="2"/>
        <v>0</v>
      </c>
      <c r="F46" s="1">
        <f t="shared" si="3"/>
        <v>1</v>
      </c>
      <c r="G46" s="1"/>
      <c r="J46" s="5"/>
    </row>
    <row r="47" spans="1:10" x14ac:dyDescent="0.3">
      <c r="A47" s="32" t="str">
        <f t="shared" si="1"/>
        <v>A-16</v>
      </c>
      <c r="B47" s="37" t="str">
        <f t="shared" si="1"/>
        <v xml:space="preserve">traliccio </v>
      </c>
      <c r="C47" s="38"/>
      <c r="D47" s="39"/>
      <c r="E47" s="40">
        <f t="shared" si="2"/>
        <v>0</v>
      </c>
      <c r="F47" s="1">
        <f t="shared" si="3"/>
        <v>1</v>
      </c>
      <c r="G47" s="1"/>
      <c r="J47" s="5"/>
    </row>
    <row r="48" spans="1:10" x14ac:dyDescent="0.3">
      <c r="A48" s="32" t="str">
        <f t="shared" si="1"/>
        <v>A-17</v>
      </c>
      <c r="B48" s="37" t="str">
        <f t="shared" si="1"/>
        <v xml:space="preserve">traliccio </v>
      </c>
      <c r="C48" s="38"/>
      <c r="D48" s="39"/>
      <c r="E48" s="40">
        <f t="shared" si="2"/>
        <v>0</v>
      </c>
      <c r="F48" s="1">
        <f t="shared" si="3"/>
        <v>1</v>
      </c>
      <c r="G48" s="1"/>
      <c r="J48" s="5"/>
    </row>
    <row r="49" spans="1:10" x14ac:dyDescent="0.3">
      <c r="A49" s="32" t="str">
        <f t="shared" si="1"/>
        <v>A-18</v>
      </c>
      <c r="B49" s="37" t="str">
        <f t="shared" si="1"/>
        <v xml:space="preserve">Tubo corrente </v>
      </c>
      <c r="C49" s="38"/>
      <c r="D49" s="39"/>
      <c r="E49" s="40">
        <f t="shared" si="2"/>
        <v>0</v>
      </c>
      <c r="F49" s="1">
        <f t="shared" si="3"/>
        <v>1</v>
      </c>
      <c r="G49" s="1"/>
      <c r="J49" s="5"/>
    </row>
    <row r="50" spans="1:10" x14ac:dyDescent="0.3">
      <c r="A50" s="32" t="str">
        <f t="shared" si="1"/>
        <v>A-19</v>
      </c>
      <c r="B50" s="37" t="str">
        <f t="shared" si="1"/>
        <v xml:space="preserve">doppio clamp </v>
      </c>
      <c r="C50" s="38"/>
      <c r="D50" s="39"/>
      <c r="E50" s="40">
        <f t="shared" si="2"/>
        <v>0</v>
      </c>
      <c r="F50" s="1">
        <f t="shared" si="3"/>
        <v>1</v>
      </c>
      <c r="G50" s="1"/>
      <c r="J50" s="5"/>
    </row>
    <row r="51" spans="1:10" x14ac:dyDescent="0.3">
      <c r="A51" s="32" t="str">
        <f t="shared" si="1"/>
        <v>A-20</v>
      </c>
      <c r="B51" s="37" t="str">
        <f t="shared" si="1"/>
        <v xml:space="preserve">CONSOLLE </v>
      </c>
      <c r="C51" s="38"/>
      <c r="D51" s="39"/>
      <c r="E51" s="40">
        <f t="shared" si="2"/>
        <v>0</v>
      </c>
      <c r="F51" s="1">
        <f t="shared" si="3"/>
        <v>1</v>
      </c>
      <c r="G51" s="1"/>
      <c r="J51" s="5"/>
    </row>
    <row r="52" spans="1:10" x14ac:dyDescent="0.3">
      <c r="A52" s="32" t="str">
        <f t="shared" si="1"/>
        <v>A-21</v>
      </c>
      <c r="B52" s="37" t="str">
        <f t="shared" si="1"/>
        <v xml:space="preserve">FLIGHT CASE </v>
      </c>
      <c r="C52" s="38"/>
      <c r="D52" s="39"/>
      <c r="E52" s="40">
        <f t="shared" si="2"/>
        <v>0</v>
      </c>
      <c r="F52" s="1">
        <f t="shared" si="3"/>
        <v>1</v>
      </c>
      <c r="G52" s="1"/>
      <c r="J52" s="5"/>
    </row>
    <row r="53" spans="1:10" x14ac:dyDescent="0.3">
      <c r="A53" s="32" t="str">
        <f t="shared" si="1"/>
        <v>A-22</v>
      </c>
      <c r="B53" s="37" t="str">
        <f t="shared" si="1"/>
        <v xml:space="preserve">MONITOR </v>
      </c>
      <c r="C53" s="38"/>
      <c r="D53" s="39"/>
      <c r="E53" s="40">
        <f t="shared" si="2"/>
        <v>0</v>
      </c>
      <c r="F53" s="1">
        <f t="shared" si="3"/>
        <v>1</v>
      </c>
      <c r="G53" s="1"/>
      <c r="J53" s="5"/>
    </row>
    <row r="54" spans="1:10" x14ac:dyDescent="0.3">
      <c r="A54" s="4"/>
      <c r="B54" s="15"/>
      <c r="C54" s="15"/>
      <c r="D54" s="15"/>
      <c r="E54" s="16">
        <f>SUM(E32:E53)</f>
        <v>0</v>
      </c>
      <c r="F54" s="23"/>
      <c r="G54" s="23"/>
      <c r="J54" s="5"/>
    </row>
    <row r="55" spans="1:10" ht="14.4" customHeight="1" x14ac:dyDescent="0.3">
      <c r="A55" s="58" t="s">
        <v>46</v>
      </c>
      <c r="B55" s="58"/>
      <c r="C55" s="58"/>
      <c r="D55" s="58"/>
      <c r="E55" s="58"/>
      <c r="F55" s="58"/>
      <c r="G55" s="58"/>
      <c r="J55" s="5"/>
    </row>
    <row r="56" spans="1:10" ht="15" thickBot="1" x14ac:dyDescent="0.35">
      <c r="A56" s="59"/>
      <c r="B56" s="59"/>
      <c r="C56" s="59"/>
      <c r="D56" s="59"/>
      <c r="E56" s="59"/>
      <c r="F56" s="59"/>
      <c r="G56" s="59"/>
      <c r="J56" s="5"/>
    </row>
    <row r="57" spans="1:10" x14ac:dyDescent="0.3">
      <c r="A57" s="2"/>
      <c r="B57" s="2"/>
      <c r="C57" s="2"/>
      <c r="D57" s="2"/>
      <c r="E57" s="2"/>
      <c r="F57" s="2"/>
      <c r="G57" s="2"/>
      <c r="J57" s="5"/>
    </row>
    <row r="58" spans="1:10" ht="15" thickBot="1" x14ac:dyDescent="0.35">
      <c r="A58" s="2"/>
      <c r="B58" s="2"/>
      <c r="C58" s="2"/>
      <c r="D58" s="2"/>
      <c r="E58" s="2"/>
      <c r="F58" s="2"/>
      <c r="G58" s="2"/>
      <c r="J58" s="5"/>
    </row>
    <row r="59" spans="1:10" x14ac:dyDescent="0.3">
      <c r="A59" s="24"/>
      <c r="B59" s="6" t="s">
        <v>32</v>
      </c>
      <c r="C59" s="6"/>
      <c r="D59" s="25"/>
      <c r="E59" s="25"/>
      <c r="F59" s="41"/>
      <c r="G59" s="26"/>
      <c r="J59" s="5"/>
    </row>
    <row r="60" spans="1:10" x14ac:dyDescent="0.3">
      <c r="A60" s="60" t="s">
        <v>33</v>
      </c>
      <c r="B60" s="61"/>
      <c r="C60" s="61"/>
      <c r="D60" s="62"/>
      <c r="E60" s="7" t="s">
        <v>44</v>
      </c>
      <c r="F60" s="65" t="s">
        <v>45</v>
      </c>
      <c r="G60" s="66"/>
      <c r="J60" s="5"/>
    </row>
    <row r="61" spans="1:10" ht="15" customHeight="1" x14ac:dyDescent="0.3">
      <c r="A61" s="51" t="s">
        <v>54</v>
      </c>
      <c r="B61" s="52"/>
      <c r="C61" s="52"/>
      <c r="D61" s="53"/>
      <c r="E61" s="8">
        <f>F28</f>
        <v>58725</v>
      </c>
      <c r="F61" s="56"/>
      <c r="G61" s="57"/>
    </row>
    <row r="62" spans="1:10" ht="14.4" customHeight="1" x14ac:dyDescent="0.3">
      <c r="A62" s="51" t="s">
        <v>27</v>
      </c>
      <c r="B62" s="52"/>
      <c r="C62" s="52"/>
      <c r="D62" s="53"/>
      <c r="E62" s="9">
        <f>E54</f>
        <v>0</v>
      </c>
      <c r="F62" s="54"/>
      <c r="G62" s="55"/>
    </row>
    <row r="63" spans="1:10" ht="14.4" customHeight="1" x14ac:dyDescent="0.3">
      <c r="A63" s="51" t="s">
        <v>28</v>
      </c>
      <c r="B63" s="52"/>
      <c r="C63" s="52"/>
      <c r="D63" s="53"/>
      <c r="E63" s="10">
        <f>+E54/E61</f>
        <v>0</v>
      </c>
      <c r="F63" s="56"/>
      <c r="G63" s="57"/>
    </row>
    <row r="64" spans="1:10" ht="14.4" customHeight="1" x14ac:dyDescent="0.3">
      <c r="A64" s="48" t="s">
        <v>29</v>
      </c>
      <c r="B64" s="49"/>
      <c r="C64" s="49"/>
      <c r="D64" s="50"/>
      <c r="E64" s="11">
        <f>100%-E63</f>
        <v>1</v>
      </c>
      <c r="F64" s="54"/>
      <c r="G64" s="55"/>
    </row>
    <row r="65" spans="1:7" ht="15" customHeight="1" thickBot="1" x14ac:dyDescent="0.35">
      <c r="A65" s="45" t="s">
        <v>30</v>
      </c>
      <c r="B65" s="46"/>
      <c r="C65" s="46"/>
      <c r="D65" s="47"/>
      <c r="E65" s="27">
        <f>AVERAGE(F32:F53)</f>
        <v>1</v>
      </c>
      <c r="F65" s="28"/>
      <c r="G65" s="29"/>
    </row>
    <row r="66" spans="1:7" x14ac:dyDescent="0.3">
      <c r="A66" s="44" t="s">
        <v>50</v>
      </c>
      <c r="B66" s="44"/>
      <c r="C66" s="44"/>
      <c r="D66" s="44"/>
      <c r="E66" s="44"/>
      <c r="F66" s="44"/>
      <c r="G66" s="44"/>
    </row>
    <row r="68" spans="1:7" x14ac:dyDescent="0.3">
      <c r="G68" s="5"/>
    </row>
  </sheetData>
  <sheetProtection password="C76F" sheet="1" objects="1" scenarios="1"/>
  <mergeCells count="17">
    <mergeCell ref="A55:G56"/>
    <mergeCell ref="A60:D60"/>
    <mergeCell ref="A1:F1"/>
    <mergeCell ref="A61:D61"/>
    <mergeCell ref="F61:G61"/>
    <mergeCell ref="B29:F29"/>
    <mergeCell ref="F60:G60"/>
    <mergeCell ref="A2:F2"/>
    <mergeCell ref="A3:F3"/>
    <mergeCell ref="A66:G66"/>
    <mergeCell ref="A65:D65"/>
    <mergeCell ref="A64:D64"/>
    <mergeCell ref="A63:D63"/>
    <mergeCell ref="A62:D62"/>
    <mergeCell ref="F62:G62"/>
    <mergeCell ref="F64:G64"/>
    <mergeCell ref="F63:G63"/>
  </mergeCells>
  <conditionalFormatting sqref="E6:E20">
    <cfRule type="cellIs" dxfId="4" priority="2" operator="greaterThanOrEqual">
      <formula>#REF!</formula>
    </cfRule>
  </conditionalFormatting>
  <conditionalFormatting sqref="E9:E20">
    <cfRule type="cellIs" dxfId="3" priority="3" operator="greaterThanOrEqual">
      <formula>#REF!</formula>
    </cfRule>
  </conditionalFormatting>
  <conditionalFormatting sqref="C49:D49">
    <cfRule type="expression" dxfId="2" priority="32">
      <formula>$C49&gt;=#REF!</formula>
    </cfRule>
  </conditionalFormatting>
  <conditionalFormatting sqref="B32:E32 C33:D48 B33:B53 E33:E53">
    <cfRule type="expression" dxfId="1" priority="41">
      <formula>$C32&gt;=$E6</formula>
    </cfRule>
  </conditionalFormatting>
  <conditionalFormatting sqref="C50:D53">
    <cfRule type="expression" dxfId="0" priority="47">
      <formula>$C50&gt;=$E23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75" fitToHeight="4" orientation="landscape" r:id="rId1"/>
  <headerFooter>
    <oddFooter>Pagina &amp;P&amp;R07_2015_ALLEGATO moe.xlsx</oddFooter>
  </headerFooter>
  <rowBreaks count="1" manualBreakCount="1">
    <brk id="29" max="6" man="1"/>
  </rowBreaks>
  <ignoredErrors>
    <ignoredError sqref="A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cp:lastPrinted>2015-06-18T08:18:27Z</cp:lastPrinted>
  <dcterms:created xsi:type="dcterms:W3CDTF">2014-05-13T09:46:02Z</dcterms:created>
  <dcterms:modified xsi:type="dcterms:W3CDTF">2015-06-18T08:18:46Z</dcterms:modified>
</cp:coreProperties>
</file>