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8" windowWidth="18912" windowHeight="6888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Foglio1!$A$1:$G$258</definedName>
  </definedNames>
  <calcPr calcId="145621"/>
</workbook>
</file>

<file path=xl/calcChain.xml><?xml version="1.0" encoding="utf-8"?>
<calcChain xmlns="http://schemas.openxmlformats.org/spreadsheetml/2006/main">
  <c r="F129" i="1" l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128" i="1"/>
  <c r="F128" i="1" s="1"/>
  <c r="E257" i="1" s="1"/>
  <c r="B187" i="1"/>
  <c r="B184" i="1"/>
  <c r="B185" i="1"/>
  <c r="B186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B128" i="1"/>
  <c r="A128" i="1"/>
  <c r="E246" i="1" l="1"/>
  <c r="F61" i="1" l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4" i="1" l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11" i="1"/>
  <c r="F10" i="1"/>
  <c r="F6" i="1"/>
  <c r="F7" i="1"/>
  <c r="F8" i="1"/>
  <c r="F9" i="1"/>
  <c r="A127" i="1"/>
  <c r="F124" i="1" l="1"/>
  <c r="G25" i="2" l="1"/>
  <c r="E3" i="2"/>
  <c r="E4" i="2"/>
  <c r="E5" i="2"/>
  <c r="E6" i="2"/>
  <c r="E25" i="2" s="1"/>
  <c r="F25" i="2" s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" i="2"/>
  <c r="E253" i="1" l="1"/>
  <c r="E255" i="1" s="1"/>
  <c r="E254" i="1"/>
  <c r="E256" i="1" l="1"/>
</calcChain>
</file>

<file path=xl/sharedStrings.xml><?xml version="1.0" encoding="utf-8"?>
<sst xmlns="http://schemas.openxmlformats.org/spreadsheetml/2006/main" count="321" uniqueCount="262">
  <si>
    <t>Articolo</t>
  </si>
  <si>
    <t>Categoria</t>
  </si>
  <si>
    <t>Quantità indicativa e non esaustiva</t>
  </si>
  <si>
    <t>Marca e Modello offerto</t>
  </si>
  <si>
    <t>A-1</t>
  </si>
  <si>
    <t>A-2</t>
  </si>
  <si>
    <t>A-3</t>
  </si>
  <si>
    <t>A-4</t>
  </si>
  <si>
    <t>A-5</t>
  </si>
  <si>
    <t>A-6</t>
  </si>
  <si>
    <t>A-7</t>
  </si>
  <si>
    <t>A-8</t>
  </si>
  <si>
    <t>DIFFUSORI AUDIO FULL RANGE</t>
  </si>
  <si>
    <t>A-9</t>
  </si>
  <si>
    <t>STAFFE PER DIFFUSORI FULL RANGE</t>
  </si>
  <si>
    <t>A-10</t>
  </si>
  <si>
    <t xml:space="preserve">DIFFUSORI AUDIO SUBWOOFER </t>
  </si>
  <si>
    <t>A-11</t>
  </si>
  <si>
    <t>STAFFE PER SUBWOOFER</t>
  </si>
  <si>
    <t>A-12</t>
  </si>
  <si>
    <t>DIFFUSORI MINIATURIZZATI</t>
  </si>
  <si>
    <t>A-13</t>
  </si>
  <si>
    <t>STAFFE PER DIFFUSORI MINIATURIZZATI</t>
  </si>
  <si>
    <t>A-14</t>
  </si>
  <si>
    <t>A-15</t>
  </si>
  <si>
    <t>MIXER AUDIO PER MICROFONI</t>
  </si>
  <si>
    <t>A-16</t>
  </si>
  <si>
    <t>MIXER AUDIO PER SEGNALI DI LINEA</t>
  </si>
  <si>
    <t>A-17</t>
  </si>
  <si>
    <t>MICROFONO DA TAVOLO</t>
  </si>
  <si>
    <t>A-18</t>
  </si>
  <si>
    <t>A-19</t>
  </si>
  <si>
    <t>RADIOMICROFONO CARDIOIDE</t>
  </si>
  <si>
    <t>A-20</t>
  </si>
  <si>
    <t>RADIOMICROFONO A COLLARINO</t>
  </si>
  <si>
    <t>A-21</t>
  </si>
  <si>
    <t>SISTEMA DI CONTROLLO SALA</t>
  </si>
  <si>
    <t>A-22</t>
  </si>
  <si>
    <t>MATRICE VIDEO MULTIFORMATO</t>
  </si>
  <si>
    <t>A-23</t>
  </si>
  <si>
    <t>MONTAGGIO e CABLAGGIO</t>
  </si>
  <si>
    <t>HARD DISK MULTIMEDIALE</t>
  </si>
  <si>
    <t xml:space="preserve"> Importo unitario IVA Esclusa </t>
  </si>
  <si>
    <t>VIDEOPROIETTORE FULL HD</t>
  </si>
  <si>
    <t>TELO DA PROIEZIONE</t>
  </si>
  <si>
    <t>LETTORE BLU RAY</t>
  </si>
  <si>
    <t>LETTORE VHS / DVD</t>
  </si>
  <si>
    <t>DOCUMENT CAMERA</t>
  </si>
  <si>
    <t>SISTEMA DI CONTROLLO DIGITALE DIFFUSORI</t>
  </si>
  <si>
    <t>CAVI MICROFONICI</t>
  </si>
  <si>
    <t>RACK</t>
  </si>
  <si>
    <t>ALLEGATO AL MOE</t>
  </si>
  <si>
    <t>Attenzione: allegato al Moe occorre fornire anche le schede dettagliate di ogni articolo offerto</t>
  </si>
  <si>
    <t>Prezzo cumulativo offerto</t>
  </si>
  <si>
    <t>Prezzo cumulativo offerto in percentuale</t>
  </si>
  <si>
    <t>Ribasso cumulativo in percentuale = medio ponderato</t>
  </si>
  <si>
    <t>Media aritmetica dei ribassi</t>
  </si>
  <si>
    <t xml:space="preserve">Totali </t>
  </si>
  <si>
    <t>RIEPILOGO</t>
  </si>
  <si>
    <t>tutti gli importi Iva esclusa - oltre oneri sicurezza</t>
  </si>
  <si>
    <t>Col. 01</t>
  </si>
  <si>
    <t>Col 02</t>
  </si>
  <si>
    <t>Col 03</t>
  </si>
  <si>
    <t>Unità di misura</t>
  </si>
  <si>
    <t>Quantità indicativa e non esaustiva per forniture</t>
  </si>
  <si>
    <t>Col. 04</t>
  </si>
  <si>
    <t>Importi complessivi IVA Esclusa
BASE D'ASTA</t>
  </si>
  <si>
    <t>Col. 07</t>
  </si>
  <si>
    <t>Col. 05</t>
  </si>
  <si>
    <t>Col. 06</t>
  </si>
  <si>
    <t>cifre</t>
  </si>
  <si>
    <t>lettere</t>
  </si>
  <si>
    <t>Nel caso di discordanza dei prezzi unitari offerti prevale il prezzo indicato in lettere. Il modulo è sottoscritto in ciascun foglio dal concorrente e non può presentare correzioni che non sono da lui stesso espressamente confermate e sottoscritte.</t>
  </si>
  <si>
    <t>Ribassi percentuali offerti
cifre</t>
  </si>
  <si>
    <t>Ribassi percentuali offerti
lettere</t>
  </si>
  <si>
    <t>Importi unitari IVA Esclusa
BASE D'ASTA
Euro</t>
  </si>
  <si>
    <t>Il prezzo complessivo ed il ribasso sono indicati in cifre ed in lettere. In caso di discordanza prevale il ribasso percentuale indicato in lettere.</t>
  </si>
  <si>
    <t>Prezzi unitari offerti (esclusa IVA) 
Euro
cifre</t>
  </si>
  <si>
    <t>Prezzi unitari offerti (esclusa IVA)
Euro
lettere</t>
  </si>
  <si>
    <t>Prezzi complessivi offerti (iva esclusa)
Euro
cifre</t>
  </si>
  <si>
    <t>Importo massimo contrattuale del CSA e Nota Esplicativa</t>
  </si>
  <si>
    <t>A-24</t>
  </si>
  <si>
    <t>A-25</t>
  </si>
  <si>
    <t>A-26</t>
  </si>
  <si>
    <t>A-27</t>
  </si>
  <si>
    <t>A-28</t>
  </si>
  <si>
    <t>A-29</t>
  </si>
  <si>
    <t>A-30</t>
  </si>
  <si>
    <t>A-31</t>
  </si>
  <si>
    <t>A-32</t>
  </si>
  <si>
    <t>A-33</t>
  </si>
  <si>
    <t>A-34</t>
  </si>
  <si>
    <t>A-35</t>
  </si>
  <si>
    <t>A-36</t>
  </si>
  <si>
    <t>A-37</t>
  </si>
  <si>
    <t>A-38</t>
  </si>
  <si>
    <t>A-39</t>
  </si>
  <si>
    <t>A-40</t>
  </si>
  <si>
    <t>A-41</t>
  </si>
  <si>
    <t>A-42</t>
  </si>
  <si>
    <t>A-43</t>
  </si>
  <si>
    <t>A-44</t>
  </si>
  <si>
    <t>A-45</t>
  </si>
  <si>
    <t>A-46</t>
  </si>
  <si>
    <t>A-47</t>
  </si>
  <si>
    <t>A-48</t>
  </si>
  <si>
    <t>A-49</t>
  </si>
  <si>
    <t>A-50</t>
  </si>
  <si>
    <t>A-51</t>
  </si>
  <si>
    <t>A-52</t>
  </si>
  <si>
    <t>A-53</t>
  </si>
  <si>
    <t>A-54</t>
  </si>
  <si>
    <t>A-55</t>
  </si>
  <si>
    <t>A-56</t>
  </si>
  <si>
    <t>pz.</t>
  </si>
  <si>
    <t xml:space="preserve">Gara 04/2015
Procedura negoziata - con aggiudicazione a favore del prezzo più basso – in un lotto -
per l’affidamento della fornitura di attrezzatura didattica e materiale di consumo audio per le sedi di Scuole Civiche di Milano
CIG 626446935B
</t>
  </si>
  <si>
    <t>A-57</t>
  </si>
  <si>
    <t>A-58</t>
  </si>
  <si>
    <t>A-59</t>
  </si>
  <si>
    <t>A-60</t>
  </si>
  <si>
    <t>A-61</t>
  </si>
  <si>
    <t>A-62</t>
  </si>
  <si>
    <t>A-63</t>
  </si>
  <si>
    <t>A-64</t>
  </si>
  <si>
    <t>A-65</t>
  </si>
  <si>
    <t>A-66</t>
  </si>
  <si>
    <t>A-67</t>
  </si>
  <si>
    <t>A-68</t>
  </si>
  <si>
    <t>A-69</t>
  </si>
  <si>
    <t>A-70</t>
  </si>
  <si>
    <t>A-71</t>
  </si>
  <si>
    <t>A-72</t>
  </si>
  <si>
    <t>A-73</t>
  </si>
  <si>
    <t>A-74</t>
  </si>
  <si>
    <t>A-75</t>
  </si>
  <si>
    <t>A-76</t>
  </si>
  <si>
    <t>A-77</t>
  </si>
  <si>
    <t>A-78</t>
  </si>
  <si>
    <t>A-79</t>
  </si>
  <si>
    <t>A-80</t>
  </si>
  <si>
    <t>A-81</t>
  </si>
  <si>
    <t>A-82</t>
  </si>
  <si>
    <t>A-83</t>
  </si>
  <si>
    <t>A-84</t>
  </si>
  <si>
    <t>A-85</t>
  </si>
  <si>
    <t>A-86</t>
  </si>
  <si>
    <t>A-87</t>
  </si>
  <si>
    <t>A-88</t>
  </si>
  <si>
    <t>A-89</t>
  </si>
  <si>
    <t>A-90</t>
  </si>
  <si>
    <t>A-91</t>
  </si>
  <si>
    <t>A-92</t>
  </si>
  <si>
    <t>A-93</t>
  </si>
  <si>
    <t>A-94</t>
  </si>
  <si>
    <t>A-95</t>
  </si>
  <si>
    <t>A-96</t>
  </si>
  <si>
    <t>A-97</t>
  </si>
  <si>
    <t>A-98</t>
  </si>
  <si>
    <t>A-99</t>
  </si>
  <si>
    <t>A-100</t>
  </si>
  <si>
    <t>A-101</t>
  </si>
  <si>
    <t>A-102</t>
  </si>
  <si>
    <t>A-103</t>
  </si>
  <si>
    <t>A-104</t>
  </si>
  <si>
    <t>A-105</t>
  </si>
  <si>
    <t>A-106</t>
  </si>
  <si>
    <t>A-107</t>
  </si>
  <si>
    <t>A-108</t>
  </si>
  <si>
    <t>A-109</t>
  </si>
  <si>
    <t>A-110</t>
  </si>
  <si>
    <t>A-111</t>
  </si>
  <si>
    <t>A-112</t>
  </si>
  <si>
    <t>A-113</t>
  </si>
  <si>
    <t>A-114</t>
  </si>
  <si>
    <t>A-115</t>
  </si>
  <si>
    <t>A-116</t>
  </si>
  <si>
    <t>A-117</t>
  </si>
  <si>
    <t>A-118</t>
  </si>
  <si>
    <t>Antivento</t>
  </si>
  <si>
    <t xml:space="preserve">Adattatore audio </t>
  </si>
  <si>
    <t>Adattatore audio</t>
  </si>
  <si>
    <t xml:space="preserve">Antivento </t>
  </si>
  <si>
    <t>Asta boom baby</t>
  </si>
  <si>
    <t>Asta microfonica</t>
  </si>
  <si>
    <t>Bilanciatore trasformato</t>
  </si>
  <si>
    <t>Borsa/organizer audio</t>
  </si>
  <si>
    <t>Cavo per Sound Device</t>
  </si>
  <si>
    <t xml:space="preserve">Connettore </t>
  </si>
  <si>
    <t>Custodia per aste microfoniche</t>
  </si>
  <si>
    <t>Amplificatore per cuffie</t>
  </si>
  <si>
    <t>Duck rain cover</t>
  </si>
  <si>
    <t xml:space="preserve">Imbragatura con cintura </t>
  </si>
  <si>
    <t>Imbragatura per corredi audio</t>
  </si>
  <si>
    <t xml:space="preserve">Sospensione Lyre®  </t>
  </si>
  <si>
    <t>InVision Softie Lyre® Mount with Pistol Grip</t>
  </si>
  <si>
    <t>Pop filter</t>
  </si>
  <si>
    <t>reflection filter</t>
  </si>
  <si>
    <t>Registratore audio portatile per DLSR</t>
  </si>
  <si>
    <t>Ricevitore per radiocuffie</t>
  </si>
  <si>
    <t>Ricevitori bodypack</t>
  </si>
  <si>
    <t>Sistema radio</t>
  </si>
  <si>
    <t>Stereo bar</t>
  </si>
  <si>
    <t>Supporto per altoparlanti</t>
  </si>
  <si>
    <t>Supporto per microfono</t>
  </si>
  <si>
    <t>Trasmettitore per radiocuffie</t>
  </si>
  <si>
    <t>Universal mic swivel</t>
  </si>
  <si>
    <t>Microfono shotgun</t>
  </si>
  <si>
    <t xml:space="preserve">Microfono Compact  </t>
  </si>
  <si>
    <t>Sospensione</t>
  </si>
  <si>
    <t>Stativi a compasso</t>
  </si>
  <si>
    <t>Fustoni</t>
  </si>
  <si>
    <t>Monitor portatile</t>
  </si>
  <si>
    <t>Microfono voce e strumenti</t>
  </si>
  <si>
    <t xml:space="preserve">Microfono voce
</t>
  </si>
  <si>
    <t>Amplificatore chitarra</t>
  </si>
  <si>
    <t>Amplificatore basso e contrabbasso</t>
  </si>
  <si>
    <t>Lettore CD</t>
  </si>
  <si>
    <t>Leggio</t>
  </si>
  <si>
    <t>Casse amplificate voce</t>
  </si>
  <si>
    <t xml:space="preserve">Cuffie 
</t>
  </si>
  <si>
    <t xml:space="preserve">Microfoni </t>
  </si>
  <si>
    <t xml:space="preserve">MIXER  </t>
  </si>
  <si>
    <t xml:space="preserve">SCHEDA AUDIO  </t>
  </si>
  <si>
    <t>CAVI OTTICI PER COLLEGAMENTO ADAT 3MT</t>
  </si>
  <si>
    <t xml:space="preserve">SOFTWARE EDITING AUDIO </t>
  </si>
  <si>
    <t>DIFFUSORE PASSIVO</t>
  </si>
  <si>
    <t>SUBWOOFER PASSIVO</t>
  </si>
  <si>
    <t>AMPLIFICATORE DI POTENZA</t>
  </si>
  <si>
    <t>PROCESSORE DI SEGNALE ANALOGICO</t>
  </si>
  <si>
    <t>SUPPORTO PER SOSPENSIONE</t>
  </si>
  <si>
    <t xml:space="preserve">DIFFUSORE ATTIVO </t>
  </si>
  <si>
    <t>GANCIO per AMERICANA</t>
  </si>
  <si>
    <t>FLYCASE PER MIXER</t>
  </si>
  <si>
    <t>INVERTER</t>
  </si>
  <si>
    <t>MIXER AUDIO ANALOGICO</t>
  </si>
  <si>
    <t>SUPPORTI A PARETE</t>
  </si>
  <si>
    <t>QUADRO RACK 19 POLLICI</t>
  </si>
  <si>
    <t xml:space="preserve">LETTORE CD </t>
  </si>
  <si>
    <t xml:space="preserve">SUBWOOFER  </t>
  </si>
  <si>
    <t>CAVERIA</t>
  </si>
  <si>
    <t xml:space="preserve">cavi microfonici </t>
  </si>
  <si>
    <t xml:space="preserve">prese volanti </t>
  </si>
  <si>
    <t xml:space="preserve">adattatori </t>
  </si>
  <si>
    <t>bobina cavo audio</t>
  </si>
  <si>
    <t xml:space="preserve">bobina cavo audio </t>
  </si>
  <si>
    <t xml:space="preserve">bobina cavo </t>
  </si>
  <si>
    <t xml:space="preserve">Cavi </t>
  </si>
  <si>
    <t xml:space="preserve">rotoli nastro GAFFA </t>
  </si>
  <si>
    <t xml:space="preserve">frusta di cavi </t>
  </si>
  <si>
    <t>frusta di cavi</t>
  </si>
  <si>
    <t xml:space="preserve">aste microfono </t>
  </si>
  <si>
    <t>the t.bone Microphone Holder L</t>
  </si>
  <si>
    <t>the t.bone Microphone Holder M</t>
  </si>
  <si>
    <t>the t.bone Microphone Holder S</t>
  </si>
  <si>
    <t>pick up realist</t>
  </si>
  <si>
    <t>Passive Stereo Direct box</t>
  </si>
  <si>
    <t>pick up underwood</t>
  </si>
  <si>
    <t>Studio Monitors (coppia)</t>
  </si>
  <si>
    <t>Diffusori Audio Passivi (coppia)</t>
  </si>
  <si>
    <t xml:space="preserve">Amplificatori </t>
  </si>
  <si>
    <t>Pannelli rack</t>
  </si>
  <si>
    <t>Kit Bidule per interpretariato in simultanea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</si>
</sst>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Helvetic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8" fontId="0" fillId="0" borderId="0" xfId="0" applyNumberFormat="1"/>
    <xf numFmtId="8" fontId="5" fillId="0" borderId="5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10" fontId="0" fillId="6" borderId="1" xfId="2" applyNumberFormat="1" applyFont="1" applyFill="1" applyBorder="1" applyProtection="1">
      <protection locked="0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44" fontId="0" fillId="0" borderId="0" xfId="0" applyNumberFormat="1" applyFont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4" fontId="0" fillId="0" borderId="1" xfId="0" applyNumberFormat="1" applyFont="1" applyBorder="1" applyAlignment="1" applyProtection="1">
      <alignment horizontal="right" vertical="top" wrapText="1"/>
      <protection locked="0"/>
    </xf>
    <xf numFmtId="44" fontId="0" fillId="0" borderId="1" xfId="0" applyNumberFormat="1" applyFont="1" applyBorder="1" applyAlignment="1" applyProtection="1">
      <alignment horizontal="left" vertical="top" wrapText="1"/>
      <protection locked="0"/>
    </xf>
    <xf numFmtId="164" fontId="0" fillId="0" borderId="1" xfId="2" applyNumberFormat="1" applyFont="1" applyBorder="1" applyProtection="1">
      <protection locked="0"/>
    </xf>
    <xf numFmtId="10" fontId="2" fillId="3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hidden="1"/>
    </xf>
    <xf numFmtId="0" fontId="2" fillId="2" borderId="1" xfId="0" applyFont="1" applyFill="1" applyBorder="1" applyProtection="1">
      <protection hidden="1"/>
    </xf>
    <xf numFmtId="44" fontId="2" fillId="2" borderId="1" xfId="0" applyNumberFormat="1" applyFont="1" applyFill="1" applyBorder="1" applyProtection="1">
      <protection hidden="1"/>
    </xf>
    <xf numFmtId="0" fontId="2" fillId="6" borderId="1" xfId="0" applyFont="1" applyFill="1" applyBorder="1" applyProtection="1">
      <protection locked="0"/>
    </xf>
    <xf numFmtId="44" fontId="2" fillId="6" borderId="1" xfId="0" applyNumberFormat="1" applyFont="1" applyFill="1" applyBorder="1" applyProtection="1"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0" xfId="0" applyFont="1" applyProtection="1">
      <protection hidden="1"/>
    </xf>
    <xf numFmtId="0" fontId="0" fillId="0" borderId="8" xfId="0" applyFont="1" applyBorder="1" applyAlignment="1" applyProtection="1">
      <alignment wrapText="1"/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2" xfId="0" applyFont="1" applyBorder="1" applyProtection="1">
      <protection locked="0"/>
    </xf>
    <xf numFmtId="10" fontId="0" fillId="0" borderId="11" xfId="0" applyNumberFormat="1" applyFont="1" applyBorder="1" applyProtection="1">
      <protection locked="0"/>
    </xf>
    <xf numFmtId="0" fontId="0" fillId="4" borderId="17" xfId="0" applyFont="1" applyFill="1" applyBorder="1" applyProtection="1">
      <protection locked="0"/>
    </xf>
    <xf numFmtId="0" fontId="0" fillId="4" borderId="14" xfId="0" applyFont="1" applyFill="1" applyBorder="1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1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44" fontId="8" fillId="2" borderId="1" xfId="1" applyFont="1" applyFill="1" applyBorder="1" applyAlignment="1">
      <alignment vertical="center" wrapText="1"/>
    </xf>
    <xf numFmtId="44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44" fontId="7" fillId="2" borderId="1" xfId="0" applyNumberFormat="1" applyFont="1" applyFill="1" applyBorder="1" applyAlignment="1" applyProtection="1">
      <alignment horizontal="right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3" fontId="8" fillId="6" borderId="1" xfId="3" applyFont="1" applyFill="1" applyBorder="1" applyAlignment="1" applyProtection="1">
      <alignment horizontal="left" vertical="center" wrapText="1"/>
      <protection locked="0"/>
    </xf>
    <xf numFmtId="43" fontId="7" fillId="6" borderId="1" xfId="3" applyFont="1" applyFill="1" applyBorder="1" applyAlignment="1" applyProtection="1">
      <alignment horizontal="center" vertical="center" wrapText="1"/>
      <protection locked="0"/>
    </xf>
    <xf numFmtId="44" fontId="7" fillId="6" borderId="1" xfId="1" applyFont="1" applyFill="1" applyBorder="1" applyAlignment="1" applyProtection="1">
      <alignment horizontal="center" vertical="center" wrapText="1"/>
      <protection locked="0"/>
    </xf>
    <xf numFmtId="44" fontId="8" fillId="6" borderId="1" xfId="1" applyFont="1" applyFill="1" applyBorder="1" applyAlignment="1" applyProtection="1">
      <alignment horizontal="center" vertical="center" wrapText="1"/>
      <protection locked="0"/>
    </xf>
    <xf numFmtId="44" fontId="7" fillId="0" borderId="15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7" xfId="0" applyFont="1" applyBorder="1" applyAlignment="1" applyProtection="1">
      <alignment horizontal="center" vertical="top" wrapText="1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 vertical="top" wrapText="1"/>
      <protection locked="0"/>
    </xf>
    <xf numFmtId="0" fontId="0" fillId="0" borderId="21" xfId="0" applyFont="1" applyBorder="1" applyAlignment="1" applyProtection="1">
      <alignment horizontal="left" vertical="top" wrapText="1"/>
      <protection locked="0"/>
    </xf>
    <xf numFmtId="0" fontId="0" fillId="0" borderId="22" xfId="0" applyFont="1" applyBorder="1" applyAlignment="1" applyProtection="1">
      <alignment horizontal="left" vertical="top" wrapText="1"/>
      <protection locked="0"/>
    </xf>
    <xf numFmtId="0" fontId="0" fillId="0" borderId="23" xfId="0" applyFont="1" applyBorder="1" applyAlignment="1" applyProtection="1">
      <alignment horizontal="left" vertical="top" wrapText="1"/>
      <protection locked="0"/>
    </xf>
    <xf numFmtId="44" fontId="7" fillId="4" borderId="16" xfId="0" applyNumberFormat="1" applyFont="1" applyFill="1" applyBorder="1" applyAlignment="1" applyProtection="1">
      <alignment horizontal="center" wrapText="1"/>
      <protection locked="0"/>
    </xf>
    <xf numFmtId="44" fontId="7" fillId="4" borderId="13" xfId="0" applyNumberFormat="1" applyFont="1" applyFill="1" applyBorder="1" applyAlignment="1" applyProtection="1">
      <alignment horizontal="center" wrapText="1"/>
      <protection locked="0"/>
    </xf>
    <xf numFmtId="0" fontId="2" fillId="0" borderId="8" xfId="0" applyFont="1" applyBorder="1" applyProtection="1">
      <protection locked="0"/>
    </xf>
    <xf numFmtId="44" fontId="7" fillId="0" borderId="16" xfId="0" applyNumberFormat="1" applyFont="1" applyFill="1" applyBorder="1" applyAlignment="1" applyProtection="1">
      <alignment horizontal="center" wrapText="1"/>
      <protection locked="0"/>
    </xf>
    <xf numFmtId="44" fontId="7" fillId="0" borderId="13" xfId="0" applyNumberFormat="1" applyFont="1" applyFill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left" vertical="top" wrapText="1"/>
      <protection locked="0"/>
    </xf>
    <xf numFmtId="0" fontId="0" fillId="0" borderId="19" xfId="0" applyFont="1" applyBorder="1" applyAlignment="1" applyProtection="1">
      <alignment horizontal="left" vertical="top" wrapText="1"/>
      <protection locked="0"/>
    </xf>
    <xf numFmtId="0" fontId="0" fillId="0" borderId="20" xfId="0" applyFont="1" applyBorder="1" applyAlignment="1" applyProtection="1">
      <alignment horizontal="left" vertical="top" wrapText="1"/>
      <protection locked="0"/>
    </xf>
    <xf numFmtId="0" fontId="2" fillId="3" borderId="21" xfId="0" applyFont="1" applyFill="1" applyBorder="1" applyAlignment="1" applyProtection="1">
      <alignment horizontal="left" vertical="top" wrapText="1"/>
      <protection locked="0"/>
    </xf>
    <xf numFmtId="0" fontId="2" fillId="3" borderId="22" xfId="0" applyFont="1" applyFill="1" applyBorder="1" applyAlignment="1" applyProtection="1">
      <alignment horizontal="left" vertical="top" wrapText="1"/>
      <protection locked="0"/>
    </xf>
    <xf numFmtId="0" fontId="2" fillId="3" borderId="23" xfId="0" applyFont="1" applyFill="1" applyBorder="1" applyAlignment="1" applyProtection="1">
      <alignment horizontal="left" vertical="top" wrapText="1"/>
      <protection locked="0"/>
    </xf>
    <xf numFmtId="44" fontId="7" fillId="5" borderId="16" xfId="0" applyNumberFormat="1" applyFont="1" applyFill="1" applyBorder="1" applyAlignment="1" applyProtection="1">
      <alignment horizontal="center" wrapText="1"/>
      <protection locked="0"/>
    </xf>
    <xf numFmtId="44" fontId="7" fillId="5" borderId="13" xfId="0" applyNumberFormat="1" applyFont="1" applyFill="1" applyBorder="1" applyAlignment="1" applyProtection="1">
      <alignment horizontal="center" wrapText="1"/>
      <protection locked="0"/>
    </xf>
  </cellXfs>
  <cellStyles count="5">
    <cellStyle name="Migliaia" xfId="3" builtinId="3"/>
    <cellStyle name="Normale" xfId="0" builtinId="0"/>
    <cellStyle name="Normale 2" xfId="4"/>
    <cellStyle name="Percentuale" xfId="2" builtinId="5"/>
    <cellStyle name="Valuta" xfId="1" builtinId="4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CC66"/>
      <color rgb="FFCCFFCC"/>
      <color rgb="FF66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0"/>
  <sheetViews>
    <sheetView tabSelected="1" topLeftCell="A151" zoomScaleNormal="100" workbookViewId="0">
      <selection activeCell="D151" sqref="D151"/>
    </sheetView>
  </sheetViews>
  <sheetFormatPr defaultColWidth="13.109375" defaultRowHeight="14.4" x14ac:dyDescent="0.3"/>
  <cols>
    <col min="1" max="1" width="8" style="27" bestFit="1" customWidth="1"/>
    <col min="2" max="2" width="50.33203125" style="27" bestFit="1" customWidth="1"/>
    <col min="3" max="3" width="21.109375" style="27" customWidth="1"/>
    <col min="4" max="4" width="35.33203125" style="27" customWidth="1"/>
    <col min="5" max="5" width="16.88671875" style="27" bestFit="1" customWidth="1"/>
    <col min="6" max="6" width="15.6640625" style="27" bestFit="1" customWidth="1"/>
    <col min="7" max="7" width="36.88671875" style="27" customWidth="1"/>
    <col min="8" max="9" width="15.33203125" style="27" customWidth="1"/>
    <col min="10" max="10" width="22.109375" style="27" bestFit="1" customWidth="1"/>
    <col min="11" max="11" width="13.109375" style="27"/>
    <col min="12" max="12" width="49.5546875" style="27" customWidth="1"/>
    <col min="13" max="16384" width="13.109375" style="27"/>
  </cols>
  <sheetData>
    <row r="1" spans="1:12" s="26" customFormat="1" ht="76.2" customHeight="1" x14ac:dyDescent="0.3">
      <c r="A1" s="58" t="s">
        <v>115</v>
      </c>
      <c r="B1" s="58"/>
      <c r="C1" s="58"/>
      <c r="D1" s="58"/>
      <c r="E1" s="58"/>
      <c r="F1" s="58"/>
      <c r="G1" s="51"/>
      <c r="H1" s="12"/>
      <c r="I1" s="12"/>
      <c r="J1" s="12"/>
    </row>
    <row r="2" spans="1:12" x14ac:dyDescent="0.3">
      <c r="A2" s="52" t="s">
        <v>51</v>
      </c>
      <c r="B2" s="52"/>
      <c r="C2" s="52"/>
      <c r="D2" s="52"/>
      <c r="E2" s="52"/>
      <c r="F2" s="52"/>
      <c r="G2" s="52"/>
      <c r="H2" s="39"/>
      <c r="I2" s="39"/>
      <c r="J2" s="39"/>
      <c r="K2" s="39"/>
      <c r="L2" s="39"/>
    </row>
    <row r="3" spans="1:12" x14ac:dyDescent="0.3">
      <c r="A3" s="52" t="s">
        <v>52</v>
      </c>
      <c r="B3" s="52"/>
      <c r="C3" s="52"/>
      <c r="D3" s="52"/>
      <c r="E3" s="52"/>
      <c r="F3" s="52"/>
      <c r="G3" s="52"/>
      <c r="H3" s="39"/>
      <c r="I3" s="39"/>
      <c r="J3" s="39"/>
      <c r="K3" s="39"/>
      <c r="L3" s="39"/>
    </row>
    <row r="4" spans="1:12" x14ac:dyDescent="0.3">
      <c r="A4" s="28" t="s">
        <v>60</v>
      </c>
      <c r="B4" s="28" t="s">
        <v>61</v>
      </c>
      <c r="C4" s="28" t="s">
        <v>62</v>
      </c>
      <c r="D4" s="28" t="s">
        <v>65</v>
      </c>
    </row>
    <row r="5" spans="1:12" ht="57.6" x14ac:dyDescent="0.3">
      <c r="A5" s="40" t="s">
        <v>0</v>
      </c>
      <c r="B5" s="40" t="s">
        <v>1</v>
      </c>
      <c r="C5" s="40" t="s">
        <v>63</v>
      </c>
      <c r="D5" s="40" t="s">
        <v>64</v>
      </c>
      <c r="E5" s="40" t="s">
        <v>75</v>
      </c>
      <c r="F5" s="40" t="s">
        <v>66</v>
      </c>
    </row>
    <row r="6" spans="1:12" x14ac:dyDescent="0.3">
      <c r="A6" s="41" t="s">
        <v>4</v>
      </c>
      <c r="B6" s="29" t="s">
        <v>178</v>
      </c>
      <c r="C6" s="41" t="s">
        <v>114</v>
      </c>
      <c r="D6" s="30">
        <v>2</v>
      </c>
      <c r="E6" s="42">
        <v>150</v>
      </c>
      <c r="F6" s="43">
        <f>+E6*D6</f>
        <v>300</v>
      </c>
    </row>
    <row r="7" spans="1:12" x14ac:dyDescent="0.3">
      <c r="A7" s="41" t="s">
        <v>5</v>
      </c>
      <c r="B7" s="29" t="s">
        <v>179</v>
      </c>
      <c r="C7" s="41"/>
      <c r="D7" s="30">
        <v>25</v>
      </c>
      <c r="E7" s="42">
        <v>15</v>
      </c>
      <c r="F7" s="43">
        <f t="shared" ref="F7:F123" si="0">+E7*D7</f>
        <v>375</v>
      </c>
    </row>
    <row r="8" spans="1:12" x14ac:dyDescent="0.3">
      <c r="A8" s="41" t="s">
        <v>6</v>
      </c>
      <c r="B8" s="29" t="s">
        <v>179</v>
      </c>
      <c r="C8" s="41"/>
      <c r="D8" s="30">
        <v>30</v>
      </c>
      <c r="E8" s="42">
        <v>10</v>
      </c>
      <c r="F8" s="43">
        <f t="shared" si="0"/>
        <v>300</v>
      </c>
    </row>
    <row r="9" spans="1:12" x14ac:dyDescent="0.3">
      <c r="A9" s="41" t="s">
        <v>7</v>
      </c>
      <c r="B9" s="29" t="s">
        <v>179</v>
      </c>
      <c r="C9" s="41"/>
      <c r="D9" s="30">
        <v>30</v>
      </c>
      <c r="E9" s="42">
        <v>10</v>
      </c>
      <c r="F9" s="43">
        <f t="shared" si="0"/>
        <v>300</v>
      </c>
    </row>
    <row r="10" spans="1:12" x14ac:dyDescent="0.3">
      <c r="A10" s="41" t="s">
        <v>8</v>
      </c>
      <c r="B10" s="29" t="s">
        <v>179</v>
      </c>
      <c r="C10" s="41"/>
      <c r="D10" s="30">
        <v>30</v>
      </c>
      <c r="E10" s="42">
        <v>9</v>
      </c>
      <c r="F10" s="43">
        <f t="shared" si="0"/>
        <v>270</v>
      </c>
    </row>
    <row r="11" spans="1:12" x14ac:dyDescent="0.3">
      <c r="A11" s="41" t="s">
        <v>9</v>
      </c>
      <c r="B11" s="29" t="s">
        <v>179</v>
      </c>
      <c r="C11" s="41"/>
      <c r="D11" s="30">
        <v>30</v>
      </c>
      <c r="E11" s="42">
        <v>10</v>
      </c>
      <c r="F11" s="43">
        <f t="shared" si="0"/>
        <v>300</v>
      </c>
    </row>
    <row r="12" spans="1:12" x14ac:dyDescent="0.3">
      <c r="A12" s="41" t="s">
        <v>10</v>
      </c>
      <c r="B12" s="29" t="s">
        <v>179</v>
      </c>
      <c r="C12" s="41"/>
      <c r="D12" s="30">
        <v>30</v>
      </c>
      <c r="E12" s="42">
        <v>10</v>
      </c>
      <c r="F12" s="43">
        <f t="shared" si="0"/>
        <v>300</v>
      </c>
    </row>
    <row r="13" spans="1:12" x14ac:dyDescent="0.3">
      <c r="A13" s="41" t="s">
        <v>11</v>
      </c>
      <c r="B13" s="29" t="s">
        <v>179</v>
      </c>
      <c r="C13" s="41"/>
      <c r="D13" s="30">
        <v>30</v>
      </c>
      <c r="E13" s="42">
        <v>9</v>
      </c>
      <c r="F13" s="43">
        <f t="shared" si="0"/>
        <v>270</v>
      </c>
    </row>
    <row r="14" spans="1:12" x14ac:dyDescent="0.3">
      <c r="A14" s="41" t="s">
        <v>13</v>
      </c>
      <c r="B14" s="29" t="s">
        <v>180</v>
      </c>
      <c r="C14" s="41"/>
      <c r="D14" s="30">
        <v>30</v>
      </c>
      <c r="E14" s="42">
        <v>10</v>
      </c>
      <c r="F14" s="43">
        <f t="shared" si="0"/>
        <v>300</v>
      </c>
    </row>
    <row r="15" spans="1:12" x14ac:dyDescent="0.3">
      <c r="A15" s="41" t="s">
        <v>15</v>
      </c>
      <c r="B15" s="29" t="s">
        <v>180</v>
      </c>
      <c r="C15" s="41"/>
      <c r="D15" s="30">
        <v>30</v>
      </c>
      <c r="E15" s="42">
        <v>1.4</v>
      </c>
      <c r="F15" s="43">
        <f t="shared" si="0"/>
        <v>42</v>
      </c>
    </row>
    <row r="16" spans="1:12" x14ac:dyDescent="0.3">
      <c r="A16" s="41" t="s">
        <v>17</v>
      </c>
      <c r="B16" s="29" t="s">
        <v>180</v>
      </c>
      <c r="C16" s="41"/>
      <c r="D16" s="30">
        <v>30</v>
      </c>
      <c r="E16" s="42">
        <v>2.8</v>
      </c>
      <c r="F16" s="43">
        <f t="shared" si="0"/>
        <v>84</v>
      </c>
    </row>
    <row r="17" spans="1:6" x14ac:dyDescent="0.3">
      <c r="A17" s="41" t="s">
        <v>19</v>
      </c>
      <c r="B17" s="29" t="s">
        <v>181</v>
      </c>
      <c r="C17" s="41"/>
      <c r="D17" s="30">
        <v>2</v>
      </c>
      <c r="E17" s="42">
        <v>29</v>
      </c>
      <c r="F17" s="43">
        <f t="shared" si="0"/>
        <v>58</v>
      </c>
    </row>
    <row r="18" spans="1:6" x14ac:dyDescent="0.3">
      <c r="A18" s="41" t="s">
        <v>21</v>
      </c>
      <c r="B18" s="29" t="s">
        <v>181</v>
      </c>
      <c r="C18" s="41"/>
      <c r="D18" s="30">
        <v>10</v>
      </c>
      <c r="E18" s="42">
        <v>27</v>
      </c>
      <c r="F18" s="43">
        <f t="shared" si="0"/>
        <v>270</v>
      </c>
    </row>
    <row r="19" spans="1:6" x14ac:dyDescent="0.3">
      <c r="A19" s="41" t="s">
        <v>23</v>
      </c>
      <c r="B19" s="29" t="s">
        <v>178</v>
      </c>
      <c r="C19" s="41"/>
      <c r="D19" s="30">
        <v>5</v>
      </c>
      <c r="E19" s="42">
        <v>18</v>
      </c>
      <c r="F19" s="43">
        <f t="shared" si="0"/>
        <v>90</v>
      </c>
    </row>
    <row r="20" spans="1:6" x14ac:dyDescent="0.3">
      <c r="A20" s="41" t="s">
        <v>24</v>
      </c>
      <c r="B20" s="29" t="s">
        <v>181</v>
      </c>
      <c r="C20" s="41"/>
      <c r="D20" s="30">
        <v>10</v>
      </c>
      <c r="E20" s="42">
        <v>28</v>
      </c>
      <c r="F20" s="43">
        <f t="shared" si="0"/>
        <v>280</v>
      </c>
    </row>
    <row r="21" spans="1:6" x14ac:dyDescent="0.3">
      <c r="A21" s="41" t="s">
        <v>26</v>
      </c>
      <c r="B21" s="29" t="s">
        <v>182</v>
      </c>
      <c r="C21" s="41"/>
      <c r="D21" s="30">
        <v>2</v>
      </c>
      <c r="E21" s="42">
        <v>317</v>
      </c>
      <c r="F21" s="43">
        <f t="shared" si="0"/>
        <v>634</v>
      </c>
    </row>
    <row r="22" spans="1:6" x14ac:dyDescent="0.3">
      <c r="A22" s="41" t="s">
        <v>28</v>
      </c>
      <c r="B22" s="29" t="s">
        <v>183</v>
      </c>
      <c r="C22" s="41"/>
      <c r="D22" s="30">
        <v>9</v>
      </c>
      <c r="E22" s="42">
        <v>41</v>
      </c>
      <c r="F22" s="43">
        <f t="shared" si="0"/>
        <v>369</v>
      </c>
    </row>
    <row r="23" spans="1:6" x14ac:dyDescent="0.3">
      <c r="A23" s="41" t="s">
        <v>30</v>
      </c>
      <c r="B23" s="29" t="s">
        <v>181</v>
      </c>
      <c r="C23" s="41"/>
      <c r="D23" s="30">
        <v>2</v>
      </c>
      <c r="E23" s="42">
        <v>58</v>
      </c>
      <c r="F23" s="43">
        <f t="shared" si="0"/>
        <v>116</v>
      </c>
    </row>
    <row r="24" spans="1:6" x14ac:dyDescent="0.3">
      <c r="A24" s="41" t="s">
        <v>31</v>
      </c>
      <c r="B24" s="29" t="s">
        <v>184</v>
      </c>
      <c r="C24" s="41"/>
      <c r="D24" s="30">
        <v>10</v>
      </c>
      <c r="E24" s="42">
        <v>28</v>
      </c>
      <c r="F24" s="43">
        <f t="shared" si="0"/>
        <v>280</v>
      </c>
    </row>
    <row r="25" spans="1:6" x14ac:dyDescent="0.3">
      <c r="A25" s="41" t="s">
        <v>33</v>
      </c>
      <c r="B25" s="29" t="s">
        <v>185</v>
      </c>
      <c r="C25" s="41"/>
      <c r="D25" s="30">
        <v>3</v>
      </c>
      <c r="E25" s="42">
        <v>229.99999999999997</v>
      </c>
      <c r="F25" s="43">
        <f t="shared" si="0"/>
        <v>689.99999999999989</v>
      </c>
    </row>
    <row r="26" spans="1:6" x14ac:dyDescent="0.3">
      <c r="A26" s="41" t="s">
        <v>35</v>
      </c>
      <c r="B26" s="29" t="s">
        <v>186</v>
      </c>
      <c r="C26" s="41"/>
      <c r="D26" s="30">
        <v>20</v>
      </c>
      <c r="E26" s="42">
        <v>29</v>
      </c>
      <c r="F26" s="43">
        <f t="shared" si="0"/>
        <v>580</v>
      </c>
    </row>
    <row r="27" spans="1:6" x14ac:dyDescent="0.3">
      <c r="A27" s="41" t="s">
        <v>37</v>
      </c>
      <c r="B27" s="29" t="s">
        <v>186</v>
      </c>
      <c r="C27" s="41"/>
      <c r="D27" s="30">
        <v>20</v>
      </c>
      <c r="E27" s="42">
        <v>29</v>
      </c>
      <c r="F27" s="43">
        <f t="shared" si="0"/>
        <v>580</v>
      </c>
    </row>
    <row r="28" spans="1:6" x14ac:dyDescent="0.3">
      <c r="A28" s="41" t="s">
        <v>39</v>
      </c>
      <c r="B28" s="29" t="s">
        <v>186</v>
      </c>
      <c r="C28" s="41"/>
      <c r="D28" s="30">
        <v>20</v>
      </c>
      <c r="E28" s="42">
        <v>28</v>
      </c>
      <c r="F28" s="43">
        <f t="shared" si="0"/>
        <v>560</v>
      </c>
    </row>
    <row r="29" spans="1:6" x14ac:dyDescent="0.3">
      <c r="A29" s="41" t="s">
        <v>81</v>
      </c>
      <c r="B29" s="29" t="s">
        <v>186</v>
      </c>
      <c r="C29" s="41"/>
      <c r="D29" s="30">
        <v>20</v>
      </c>
      <c r="E29" s="42">
        <v>28</v>
      </c>
      <c r="F29" s="43">
        <f t="shared" si="0"/>
        <v>560</v>
      </c>
    </row>
    <row r="30" spans="1:6" x14ac:dyDescent="0.3">
      <c r="A30" s="41" t="s">
        <v>82</v>
      </c>
      <c r="B30" s="29" t="s">
        <v>186</v>
      </c>
      <c r="C30" s="41"/>
      <c r="D30" s="30">
        <v>20</v>
      </c>
      <c r="E30" s="42">
        <v>33</v>
      </c>
      <c r="F30" s="43">
        <f t="shared" si="0"/>
        <v>660</v>
      </c>
    </row>
    <row r="31" spans="1:6" x14ac:dyDescent="0.3">
      <c r="A31" s="41" t="s">
        <v>83</v>
      </c>
      <c r="B31" s="29" t="s">
        <v>186</v>
      </c>
      <c r="C31" s="41"/>
      <c r="D31" s="30">
        <v>3</v>
      </c>
      <c r="E31" s="42">
        <v>23</v>
      </c>
      <c r="F31" s="43">
        <f t="shared" si="0"/>
        <v>69</v>
      </c>
    </row>
    <row r="32" spans="1:6" x14ac:dyDescent="0.3">
      <c r="A32" s="41" t="s">
        <v>84</v>
      </c>
      <c r="B32" s="29" t="s">
        <v>187</v>
      </c>
      <c r="C32" s="41"/>
      <c r="D32" s="30">
        <v>10</v>
      </c>
      <c r="E32" s="42">
        <v>3.5</v>
      </c>
      <c r="F32" s="43">
        <f t="shared" si="0"/>
        <v>35</v>
      </c>
    </row>
    <row r="33" spans="1:6" x14ac:dyDescent="0.3">
      <c r="A33" s="41" t="s">
        <v>85</v>
      </c>
      <c r="B33" s="29" t="s">
        <v>187</v>
      </c>
      <c r="C33" s="41"/>
      <c r="D33" s="30">
        <v>10</v>
      </c>
      <c r="E33" s="42">
        <v>15</v>
      </c>
      <c r="F33" s="43">
        <f t="shared" si="0"/>
        <v>150</v>
      </c>
    </row>
    <row r="34" spans="1:6" x14ac:dyDescent="0.3">
      <c r="A34" s="41" t="s">
        <v>86</v>
      </c>
      <c r="B34" s="29" t="s">
        <v>187</v>
      </c>
      <c r="C34" s="41"/>
      <c r="D34" s="30">
        <v>25</v>
      </c>
      <c r="E34" s="42">
        <v>12</v>
      </c>
      <c r="F34" s="43">
        <f t="shared" si="0"/>
        <v>300</v>
      </c>
    </row>
    <row r="35" spans="1:6" x14ac:dyDescent="0.3">
      <c r="A35" s="41" t="s">
        <v>87</v>
      </c>
      <c r="B35" s="29" t="s">
        <v>187</v>
      </c>
      <c r="C35" s="41"/>
      <c r="D35" s="30">
        <v>50</v>
      </c>
      <c r="E35" s="42">
        <v>4</v>
      </c>
      <c r="F35" s="43">
        <f t="shared" si="0"/>
        <v>200</v>
      </c>
    </row>
    <row r="36" spans="1:6" x14ac:dyDescent="0.3">
      <c r="A36" s="41" t="s">
        <v>88</v>
      </c>
      <c r="B36" s="29" t="s">
        <v>187</v>
      </c>
      <c r="C36" s="41"/>
      <c r="D36" s="30">
        <v>25</v>
      </c>
      <c r="E36" s="42">
        <v>7</v>
      </c>
      <c r="F36" s="43">
        <f t="shared" si="0"/>
        <v>175</v>
      </c>
    </row>
    <row r="37" spans="1:6" x14ac:dyDescent="0.3">
      <c r="A37" s="41" t="s">
        <v>89</v>
      </c>
      <c r="B37" s="29" t="s">
        <v>187</v>
      </c>
      <c r="C37" s="41"/>
      <c r="D37" s="30">
        <v>25</v>
      </c>
      <c r="E37" s="42">
        <v>7</v>
      </c>
      <c r="F37" s="43">
        <f t="shared" si="0"/>
        <v>175</v>
      </c>
    </row>
    <row r="38" spans="1:6" x14ac:dyDescent="0.3">
      <c r="A38" s="41" t="s">
        <v>90</v>
      </c>
      <c r="B38" s="29" t="s">
        <v>188</v>
      </c>
      <c r="C38" s="41"/>
      <c r="D38" s="30">
        <v>2</v>
      </c>
      <c r="E38" s="42">
        <v>35</v>
      </c>
      <c r="F38" s="43">
        <f t="shared" si="0"/>
        <v>70</v>
      </c>
    </row>
    <row r="39" spans="1:6" x14ac:dyDescent="0.3">
      <c r="A39" s="41" t="s">
        <v>91</v>
      </c>
      <c r="B39" s="29" t="s">
        <v>189</v>
      </c>
      <c r="C39" s="41"/>
      <c r="D39" s="30">
        <v>2</v>
      </c>
      <c r="E39" s="42">
        <v>74</v>
      </c>
      <c r="F39" s="43">
        <f t="shared" si="0"/>
        <v>148</v>
      </c>
    </row>
    <row r="40" spans="1:6" x14ac:dyDescent="0.3">
      <c r="A40" s="41" t="s">
        <v>92</v>
      </c>
      <c r="B40" s="29" t="s">
        <v>190</v>
      </c>
      <c r="C40" s="41"/>
      <c r="D40" s="30">
        <v>3</v>
      </c>
      <c r="E40" s="42">
        <v>127</v>
      </c>
      <c r="F40" s="43">
        <f t="shared" si="0"/>
        <v>381</v>
      </c>
    </row>
    <row r="41" spans="1:6" x14ac:dyDescent="0.3">
      <c r="A41" s="41" t="s">
        <v>93</v>
      </c>
      <c r="B41" s="29" t="s">
        <v>191</v>
      </c>
      <c r="C41" s="41"/>
      <c r="D41" s="30">
        <v>3</v>
      </c>
      <c r="E41" s="42">
        <v>104</v>
      </c>
      <c r="F41" s="43">
        <f t="shared" si="0"/>
        <v>312</v>
      </c>
    </row>
    <row r="42" spans="1:6" x14ac:dyDescent="0.3">
      <c r="A42" s="41" t="s">
        <v>94</v>
      </c>
      <c r="B42" s="29" t="s">
        <v>192</v>
      </c>
      <c r="C42" s="41"/>
      <c r="D42" s="30">
        <v>2</v>
      </c>
      <c r="E42" s="42">
        <v>317</v>
      </c>
      <c r="F42" s="43">
        <f t="shared" si="0"/>
        <v>634</v>
      </c>
    </row>
    <row r="43" spans="1:6" x14ac:dyDescent="0.3">
      <c r="A43" s="41" t="s">
        <v>95</v>
      </c>
      <c r="B43" s="29" t="s">
        <v>193</v>
      </c>
      <c r="C43" s="41"/>
      <c r="D43" s="30">
        <v>15</v>
      </c>
      <c r="E43" s="42">
        <v>127</v>
      </c>
      <c r="F43" s="43">
        <f t="shared" si="0"/>
        <v>1905</v>
      </c>
    </row>
    <row r="44" spans="1:6" x14ac:dyDescent="0.3">
      <c r="A44" s="41" t="s">
        <v>96</v>
      </c>
      <c r="B44" s="29" t="s">
        <v>194</v>
      </c>
      <c r="C44" s="41"/>
      <c r="D44" s="30">
        <v>10</v>
      </c>
      <c r="E44" s="42">
        <v>127</v>
      </c>
      <c r="F44" s="43">
        <f t="shared" si="0"/>
        <v>1270</v>
      </c>
    </row>
    <row r="45" spans="1:6" x14ac:dyDescent="0.3">
      <c r="A45" s="41" t="s">
        <v>97</v>
      </c>
      <c r="B45" s="29" t="s">
        <v>195</v>
      </c>
      <c r="C45" s="41"/>
      <c r="D45" s="30">
        <v>2</v>
      </c>
      <c r="E45" s="42">
        <v>58</v>
      </c>
      <c r="F45" s="43">
        <f t="shared" si="0"/>
        <v>116</v>
      </c>
    </row>
    <row r="46" spans="1:6" x14ac:dyDescent="0.3">
      <c r="A46" s="41" t="s">
        <v>98</v>
      </c>
      <c r="B46" s="29" t="s">
        <v>196</v>
      </c>
      <c r="C46" s="41"/>
      <c r="D46" s="30">
        <v>2</v>
      </c>
      <c r="E46" s="42">
        <v>184</v>
      </c>
      <c r="F46" s="43">
        <f t="shared" si="0"/>
        <v>368</v>
      </c>
    </row>
    <row r="47" spans="1:6" x14ac:dyDescent="0.3">
      <c r="A47" s="41" t="s">
        <v>99</v>
      </c>
      <c r="B47" s="29" t="s">
        <v>197</v>
      </c>
      <c r="C47" s="41"/>
      <c r="D47" s="30">
        <v>4</v>
      </c>
      <c r="E47" s="42">
        <v>252.99999999999997</v>
      </c>
      <c r="F47" s="43">
        <f t="shared" si="0"/>
        <v>1011.9999999999999</v>
      </c>
    </row>
    <row r="48" spans="1:6" x14ac:dyDescent="0.3">
      <c r="A48" s="41" t="s">
        <v>100</v>
      </c>
      <c r="B48" s="29" t="s">
        <v>198</v>
      </c>
      <c r="C48" s="41"/>
      <c r="D48" s="30">
        <v>4</v>
      </c>
      <c r="E48" s="42">
        <v>288</v>
      </c>
      <c r="F48" s="43">
        <f t="shared" si="0"/>
        <v>1152</v>
      </c>
    </row>
    <row r="49" spans="1:6" x14ac:dyDescent="0.3">
      <c r="A49" s="41" t="s">
        <v>101</v>
      </c>
      <c r="B49" s="29" t="s">
        <v>199</v>
      </c>
      <c r="C49" s="41"/>
      <c r="D49" s="30">
        <v>2</v>
      </c>
      <c r="E49" s="42">
        <v>404</v>
      </c>
      <c r="F49" s="43">
        <f t="shared" si="0"/>
        <v>808</v>
      </c>
    </row>
    <row r="50" spans="1:6" x14ac:dyDescent="0.3">
      <c r="A50" s="41" t="s">
        <v>102</v>
      </c>
      <c r="B50" s="29" t="s">
        <v>200</v>
      </c>
      <c r="C50" s="41"/>
      <c r="D50" s="30">
        <v>3</v>
      </c>
      <c r="E50" s="42">
        <v>564</v>
      </c>
      <c r="F50" s="43">
        <f t="shared" si="0"/>
        <v>1692</v>
      </c>
    </row>
    <row r="51" spans="1:6" x14ac:dyDescent="0.3">
      <c r="A51" s="41" t="s">
        <v>103</v>
      </c>
      <c r="B51" s="29" t="s">
        <v>201</v>
      </c>
      <c r="C51" s="41"/>
      <c r="D51" s="30">
        <v>2</v>
      </c>
      <c r="E51" s="42">
        <v>10</v>
      </c>
      <c r="F51" s="43">
        <f t="shared" si="0"/>
        <v>20</v>
      </c>
    </row>
    <row r="52" spans="1:6" x14ac:dyDescent="0.3">
      <c r="A52" s="41" t="s">
        <v>104</v>
      </c>
      <c r="B52" s="29" t="s">
        <v>202</v>
      </c>
      <c r="C52" s="41"/>
      <c r="D52" s="30">
        <v>4</v>
      </c>
      <c r="E52" s="42">
        <v>18</v>
      </c>
      <c r="F52" s="43">
        <f t="shared" si="0"/>
        <v>72</v>
      </c>
    </row>
    <row r="53" spans="1:6" x14ac:dyDescent="0.3">
      <c r="A53" s="41" t="s">
        <v>105</v>
      </c>
      <c r="B53" s="29" t="s">
        <v>203</v>
      </c>
      <c r="C53" s="41"/>
      <c r="D53" s="30">
        <v>2</v>
      </c>
      <c r="E53" s="42">
        <v>14</v>
      </c>
      <c r="F53" s="43">
        <f t="shared" si="0"/>
        <v>28</v>
      </c>
    </row>
    <row r="54" spans="1:6" x14ac:dyDescent="0.3">
      <c r="A54" s="41" t="s">
        <v>106</v>
      </c>
      <c r="B54" s="29" t="s">
        <v>204</v>
      </c>
      <c r="C54" s="41"/>
      <c r="D54" s="30">
        <v>2</v>
      </c>
      <c r="E54" s="42">
        <v>403</v>
      </c>
      <c r="F54" s="43">
        <f t="shared" si="0"/>
        <v>806</v>
      </c>
    </row>
    <row r="55" spans="1:6" x14ac:dyDescent="0.3">
      <c r="A55" s="41" t="s">
        <v>107</v>
      </c>
      <c r="B55" s="29" t="s">
        <v>205</v>
      </c>
      <c r="C55" s="41"/>
      <c r="D55" s="30">
        <v>2</v>
      </c>
      <c r="E55" s="42">
        <v>127</v>
      </c>
      <c r="F55" s="43">
        <f t="shared" si="0"/>
        <v>254</v>
      </c>
    </row>
    <row r="56" spans="1:6" x14ac:dyDescent="0.3">
      <c r="A56" s="41" t="s">
        <v>108</v>
      </c>
      <c r="B56" s="29" t="s">
        <v>206</v>
      </c>
      <c r="C56" s="41"/>
      <c r="D56" s="30">
        <v>1</v>
      </c>
      <c r="E56" s="42">
        <v>1970</v>
      </c>
      <c r="F56" s="43">
        <f t="shared" si="0"/>
        <v>1970</v>
      </c>
    </row>
    <row r="57" spans="1:6" x14ac:dyDescent="0.3">
      <c r="A57" s="41" t="s">
        <v>109</v>
      </c>
      <c r="B57" s="29" t="s">
        <v>207</v>
      </c>
      <c r="C57" s="41"/>
      <c r="D57" s="30">
        <v>1</v>
      </c>
      <c r="E57" s="42">
        <v>736</v>
      </c>
      <c r="F57" s="43">
        <f t="shared" si="0"/>
        <v>736</v>
      </c>
    </row>
    <row r="58" spans="1:6" x14ac:dyDescent="0.3">
      <c r="A58" s="41" t="s">
        <v>110</v>
      </c>
      <c r="B58" s="29" t="s">
        <v>178</v>
      </c>
      <c r="C58" s="41"/>
      <c r="D58" s="30">
        <v>1</v>
      </c>
      <c r="E58" s="42">
        <v>65</v>
      </c>
      <c r="F58" s="43">
        <f t="shared" si="0"/>
        <v>65</v>
      </c>
    </row>
    <row r="59" spans="1:6" x14ac:dyDescent="0.3">
      <c r="A59" s="41" t="s">
        <v>111</v>
      </c>
      <c r="B59" s="29" t="s">
        <v>208</v>
      </c>
      <c r="C59" s="41"/>
      <c r="D59" s="30">
        <v>1</v>
      </c>
      <c r="E59" s="42">
        <v>322</v>
      </c>
      <c r="F59" s="43">
        <f t="shared" si="0"/>
        <v>322</v>
      </c>
    </row>
    <row r="60" spans="1:6" x14ac:dyDescent="0.3">
      <c r="A60" s="41" t="s">
        <v>112</v>
      </c>
      <c r="B60" s="29" t="s">
        <v>209</v>
      </c>
      <c r="C60" s="41"/>
      <c r="D60" s="30">
        <v>10</v>
      </c>
      <c r="E60" s="42">
        <v>541</v>
      </c>
      <c r="F60" s="43">
        <f t="shared" si="0"/>
        <v>5410</v>
      </c>
    </row>
    <row r="61" spans="1:6" x14ac:dyDescent="0.3">
      <c r="A61" s="41" t="s">
        <v>113</v>
      </c>
      <c r="B61" s="29" t="s">
        <v>210</v>
      </c>
      <c r="C61" s="41"/>
      <c r="D61" s="30">
        <v>10</v>
      </c>
      <c r="E61" s="42">
        <v>83</v>
      </c>
      <c r="F61" s="43">
        <f t="shared" si="0"/>
        <v>830</v>
      </c>
    </row>
    <row r="62" spans="1:6" x14ac:dyDescent="0.3">
      <c r="A62" s="41" t="s">
        <v>116</v>
      </c>
      <c r="B62" s="29" t="s">
        <v>211</v>
      </c>
      <c r="C62" s="41"/>
      <c r="D62" s="30">
        <v>4</v>
      </c>
      <c r="E62" s="42">
        <v>475</v>
      </c>
      <c r="F62" s="43">
        <f t="shared" si="0"/>
        <v>1900</v>
      </c>
    </row>
    <row r="63" spans="1:6" x14ac:dyDescent="0.3">
      <c r="A63" s="41" t="s">
        <v>117</v>
      </c>
      <c r="B63" s="29" t="s">
        <v>261</v>
      </c>
      <c r="C63" s="41"/>
      <c r="D63" s="30">
        <v>1</v>
      </c>
      <c r="E63" s="42">
        <v>17500</v>
      </c>
      <c r="F63" s="43">
        <f t="shared" si="0"/>
        <v>17500</v>
      </c>
    </row>
    <row r="64" spans="1:6" x14ac:dyDescent="0.3">
      <c r="A64" s="41" t="s">
        <v>118</v>
      </c>
      <c r="B64" s="29" t="s">
        <v>212</v>
      </c>
      <c r="C64" s="41"/>
      <c r="D64" s="30">
        <v>2</v>
      </c>
      <c r="E64" s="42">
        <v>115</v>
      </c>
      <c r="F64" s="43">
        <f t="shared" si="0"/>
        <v>230</v>
      </c>
    </row>
    <row r="65" spans="1:6" x14ac:dyDescent="0.3">
      <c r="A65" s="41" t="s">
        <v>119</v>
      </c>
      <c r="B65" s="29" t="s">
        <v>213</v>
      </c>
      <c r="C65" s="41"/>
      <c r="D65" s="30">
        <v>4</v>
      </c>
      <c r="E65" s="42">
        <v>115</v>
      </c>
      <c r="F65" s="43">
        <f t="shared" si="0"/>
        <v>460</v>
      </c>
    </row>
    <row r="66" spans="1:6" x14ac:dyDescent="0.3">
      <c r="A66" s="41" t="s">
        <v>120</v>
      </c>
      <c r="B66" s="29" t="s">
        <v>214</v>
      </c>
      <c r="C66" s="41"/>
      <c r="D66" s="30">
        <v>3</v>
      </c>
      <c r="E66" s="42">
        <v>368</v>
      </c>
      <c r="F66" s="43">
        <f t="shared" si="0"/>
        <v>1104</v>
      </c>
    </row>
    <row r="67" spans="1:6" x14ac:dyDescent="0.3">
      <c r="A67" s="41" t="s">
        <v>121</v>
      </c>
      <c r="B67" s="29" t="s">
        <v>215</v>
      </c>
      <c r="C67" s="41"/>
      <c r="D67" s="30">
        <v>3</v>
      </c>
      <c r="E67" s="42">
        <v>500</v>
      </c>
      <c r="F67" s="43">
        <f t="shared" si="0"/>
        <v>1500</v>
      </c>
    </row>
    <row r="68" spans="1:6" x14ac:dyDescent="0.3">
      <c r="A68" s="41" t="s">
        <v>122</v>
      </c>
      <c r="B68" s="29" t="s">
        <v>216</v>
      </c>
      <c r="C68" s="41"/>
      <c r="D68" s="30">
        <v>2</v>
      </c>
      <c r="E68" s="42">
        <v>179</v>
      </c>
      <c r="F68" s="43">
        <f t="shared" si="0"/>
        <v>358</v>
      </c>
    </row>
    <row r="69" spans="1:6" x14ac:dyDescent="0.3">
      <c r="A69" s="41" t="s">
        <v>123</v>
      </c>
      <c r="B69" s="29" t="s">
        <v>217</v>
      </c>
      <c r="C69" s="41"/>
      <c r="D69" s="30">
        <v>30</v>
      </c>
      <c r="E69" s="42">
        <v>30</v>
      </c>
      <c r="F69" s="43">
        <f t="shared" si="0"/>
        <v>900</v>
      </c>
    </row>
    <row r="70" spans="1:6" x14ac:dyDescent="0.3">
      <c r="A70" s="41" t="s">
        <v>124</v>
      </c>
      <c r="B70" s="29" t="s">
        <v>218</v>
      </c>
      <c r="C70" s="41"/>
      <c r="D70" s="30">
        <v>2</v>
      </c>
      <c r="E70" s="42">
        <v>849</v>
      </c>
      <c r="F70" s="43">
        <f t="shared" si="0"/>
        <v>1698</v>
      </c>
    </row>
    <row r="71" spans="1:6" x14ac:dyDescent="0.3">
      <c r="A71" s="41" t="s">
        <v>125</v>
      </c>
      <c r="B71" s="29" t="s">
        <v>219</v>
      </c>
      <c r="C71" s="41"/>
      <c r="D71" s="30">
        <v>5</v>
      </c>
      <c r="E71" s="42">
        <v>133</v>
      </c>
      <c r="F71" s="43">
        <f t="shared" si="0"/>
        <v>665</v>
      </c>
    </row>
    <row r="72" spans="1:6" x14ac:dyDescent="0.3">
      <c r="A72" s="41" t="s">
        <v>126</v>
      </c>
      <c r="B72" s="29" t="s">
        <v>220</v>
      </c>
      <c r="C72" s="41"/>
      <c r="D72" s="30">
        <v>2</v>
      </c>
      <c r="E72" s="42">
        <v>177</v>
      </c>
      <c r="F72" s="43">
        <f t="shared" si="0"/>
        <v>354</v>
      </c>
    </row>
    <row r="73" spans="1:6" x14ac:dyDescent="0.3">
      <c r="A73" s="41" t="s">
        <v>127</v>
      </c>
      <c r="B73" s="29" t="s">
        <v>221</v>
      </c>
      <c r="C73" s="41"/>
      <c r="D73" s="30">
        <v>1</v>
      </c>
      <c r="E73" s="42">
        <v>2100</v>
      </c>
      <c r="F73" s="43">
        <f t="shared" si="0"/>
        <v>2100</v>
      </c>
    </row>
    <row r="74" spans="1:6" x14ac:dyDescent="0.3">
      <c r="A74" s="41" t="s">
        <v>128</v>
      </c>
      <c r="B74" s="29" t="s">
        <v>222</v>
      </c>
      <c r="C74" s="41"/>
      <c r="D74" s="30">
        <v>1</v>
      </c>
      <c r="E74" s="42">
        <v>900</v>
      </c>
      <c r="F74" s="43">
        <f t="shared" si="0"/>
        <v>900</v>
      </c>
    </row>
    <row r="75" spans="1:6" x14ac:dyDescent="0.3">
      <c r="A75" s="41" t="s">
        <v>129</v>
      </c>
      <c r="B75" s="29" t="s">
        <v>223</v>
      </c>
      <c r="C75" s="41"/>
      <c r="D75" s="30">
        <v>3</v>
      </c>
      <c r="E75" s="42">
        <v>15</v>
      </c>
      <c r="F75" s="43">
        <f t="shared" si="0"/>
        <v>45</v>
      </c>
    </row>
    <row r="76" spans="1:6" x14ac:dyDescent="0.3">
      <c r="A76" s="41" t="s">
        <v>130</v>
      </c>
      <c r="B76" s="29" t="s">
        <v>224</v>
      </c>
      <c r="C76" s="41"/>
      <c r="D76" s="30">
        <v>1</v>
      </c>
      <c r="E76" s="42">
        <v>320</v>
      </c>
      <c r="F76" s="43">
        <f t="shared" si="0"/>
        <v>320</v>
      </c>
    </row>
    <row r="77" spans="1:6" x14ac:dyDescent="0.3">
      <c r="A77" s="41" t="s">
        <v>131</v>
      </c>
      <c r="B77" s="29" t="s">
        <v>225</v>
      </c>
      <c r="C77" s="41"/>
      <c r="D77" s="30">
        <v>2</v>
      </c>
      <c r="E77" s="42">
        <v>1500</v>
      </c>
      <c r="F77" s="43">
        <f t="shared" si="0"/>
        <v>3000</v>
      </c>
    </row>
    <row r="78" spans="1:6" x14ac:dyDescent="0.3">
      <c r="A78" s="41" t="s">
        <v>132</v>
      </c>
      <c r="B78" s="29" t="s">
        <v>225</v>
      </c>
      <c r="C78" s="41"/>
      <c r="D78" s="30">
        <v>2</v>
      </c>
      <c r="E78" s="42">
        <v>1500</v>
      </c>
      <c r="F78" s="43">
        <f t="shared" si="0"/>
        <v>3000</v>
      </c>
    </row>
    <row r="79" spans="1:6" x14ac:dyDescent="0.3">
      <c r="A79" s="41" t="s">
        <v>133</v>
      </c>
      <c r="B79" s="29" t="s">
        <v>226</v>
      </c>
      <c r="C79" s="41"/>
      <c r="D79" s="30">
        <v>2</v>
      </c>
      <c r="E79" s="42">
        <v>1700</v>
      </c>
      <c r="F79" s="43">
        <f t="shared" si="0"/>
        <v>3400</v>
      </c>
    </row>
    <row r="80" spans="1:6" x14ac:dyDescent="0.3">
      <c r="A80" s="41" t="s">
        <v>134</v>
      </c>
      <c r="B80" s="29" t="s">
        <v>227</v>
      </c>
      <c r="C80" s="41"/>
      <c r="D80" s="30">
        <v>3</v>
      </c>
      <c r="E80" s="42">
        <v>900</v>
      </c>
      <c r="F80" s="43">
        <f t="shared" si="0"/>
        <v>2700</v>
      </c>
    </row>
    <row r="81" spans="1:6" x14ac:dyDescent="0.3">
      <c r="A81" s="41" t="s">
        <v>135</v>
      </c>
      <c r="B81" s="29" t="s">
        <v>228</v>
      </c>
      <c r="C81" s="41"/>
      <c r="D81" s="30">
        <v>2</v>
      </c>
      <c r="E81" s="42">
        <v>800</v>
      </c>
      <c r="F81" s="43">
        <f t="shared" si="0"/>
        <v>1600</v>
      </c>
    </row>
    <row r="82" spans="1:6" x14ac:dyDescent="0.3">
      <c r="A82" s="41" t="s">
        <v>136</v>
      </c>
      <c r="B82" s="29" t="s">
        <v>229</v>
      </c>
      <c r="C82" s="41"/>
      <c r="D82" s="30">
        <v>4</v>
      </c>
      <c r="E82" s="42">
        <v>200</v>
      </c>
      <c r="F82" s="43">
        <f t="shared" si="0"/>
        <v>800</v>
      </c>
    </row>
    <row r="83" spans="1:6" x14ac:dyDescent="0.3">
      <c r="A83" s="41" t="s">
        <v>137</v>
      </c>
      <c r="B83" s="29" t="s">
        <v>230</v>
      </c>
      <c r="C83" s="41"/>
      <c r="D83" s="30">
        <v>6</v>
      </c>
      <c r="E83" s="42">
        <v>918</v>
      </c>
      <c r="F83" s="43">
        <f t="shared" si="0"/>
        <v>5508</v>
      </c>
    </row>
    <row r="84" spans="1:6" x14ac:dyDescent="0.3">
      <c r="A84" s="41" t="s">
        <v>138</v>
      </c>
      <c r="B84" s="29" t="s">
        <v>231</v>
      </c>
      <c r="C84" s="41"/>
      <c r="D84" s="30">
        <v>4</v>
      </c>
      <c r="E84" s="42">
        <v>110</v>
      </c>
      <c r="F84" s="43">
        <f t="shared" si="0"/>
        <v>440</v>
      </c>
    </row>
    <row r="85" spans="1:6" x14ac:dyDescent="0.3">
      <c r="A85" s="41" t="s">
        <v>139</v>
      </c>
      <c r="B85" s="29" t="s">
        <v>232</v>
      </c>
      <c r="C85" s="41"/>
      <c r="D85" s="30">
        <v>1</v>
      </c>
      <c r="E85" s="42">
        <v>280</v>
      </c>
      <c r="F85" s="43">
        <f t="shared" si="0"/>
        <v>280</v>
      </c>
    </row>
    <row r="86" spans="1:6" x14ac:dyDescent="0.3">
      <c r="A86" s="41" t="s">
        <v>140</v>
      </c>
      <c r="B86" s="29" t="s">
        <v>233</v>
      </c>
      <c r="C86" s="41"/>
      <c r="D86" s="30">
        <v>1</v>
      </c>
      <c r="E86" s="42">
        <v>200</v>
      </c>
      <c r="F86" s="43">
        <f t="shared" si="0"/>
        <v>200</v>
      </c>
    </row>
    <row r="87" spans="1:6" x14ac:dyDescent="0.3">
      <c r="A87" s="41" t="s">
        <v>141</v>
      </c>
      <c r="B87" s="29" t="s">
        <v>234</v>
      </c>
      <c r="C87" s="41"/>
      <c r="D87" s="30">
        <v>8</v>
      </c>
      <c r="E87" s="42">
        <v>92</v>
      </c>
      <c r="F87" s="43">
        <f t="shared" si="0"/>
        <v>736</v>
      </c>
    </row>
    <row r="88" spans="1:6" x14ac:dyDescent="0.3">
      <c r="A88" s="41" t="s">
        <v>142</v>
      </c>
      <c r="B88" s="29" t="s">
        <v>235</v>
      </c>
      <c r="C88" s="41"/>
      <c r="D88" s="30">
        <v>16</v>
      </c>
      <c r="E88" s="42">
        <v>41</v>
      </c>
      <c r="F88" s="43">
        <f t="shared" si="0"/>
        <v>656</v>
      </c>
    </row>
    <row r="89" spans="1:6" x14ac:dyDescent="0.3">
      <c r="A89" s="41" t="s">
        <v>143</v>
      </c>
      <c r="B89" s="29" t="s">
        <v>230</v>
      </c>
      <c r="C89" s="41"/>
      <c r="D89" s="30">
        <v>16</v>
      </c>
      <c r="E89" s="42">
        <v>250</v>
      </c>
      <c r="F89" s="43">
        <f t="shared" si="0"/>
        <v>4000</v>
      </c>
    </row>
    <row r="90" spans="1:6" x14ac:dyDescent="0.3">
      <c r="A90" s="41" t="s">
        <v>144</v>
      </c>
      <c r="B90" s="29" t="s">
        <v>236</v>
      </c>
      <c r="C90" s="41"/>
      <c r="D90" s="30">
        <v>8</v>
      </c>
      <c r="E90" s="42">
        <v>87</v>
      </c>
      <c r="F90" s="43">
        <f t="shared" si="0"/>
        <v>696</v>
      </c>
    </row>
    <row r="91" spans="1:6" x14ac:dyDescent="0.3">
      <c r="A91" s="41" t="s">
        <v>145</v>
      </c>
      <c r="B91" s="29" t="s">
        <v>237</v>
      </c>
      <c r="C91" s="41"/>
      <c r="D91" s="30">
        <v>8</v>
      </c>
      <c r="E91" s="42">
        <v>294</v>
      </c>
      <c r="F91" s="43">
        <f t="shared" si="0"/>
        <v>2352</v>
      </c>
    </row>
    <row r="92" spans="1:6" x14ac:dyDescent="0.3">
      <c r="A92" s="41" t="s">
        <v>146</v>
      </c>
      <c r="B92" s="29" t="s">
        <v>238</v>
      </c>
      <c r="C92" s="41"/>
      <c r="D92" s="30">
        <v>2</v>
      </c>
      <c r="E92" s="42">
        <v>1032</v>
      </c>
      <c r="F92" s="43">
        <f t="shared" si="0"/>
        <v>2064</v>
      </c>
    </row>
    <row r="93" spans="1:6" x14ac:dyDescent="0.3">
      <c r="A93" s="41" t="s">
        <v>147</v>
      </c>
      <c r="B93" s="29" t="s">
        <v>239</v>
      </c>
      <c r="C93" s="41"/>
      <c r="D93" s="30">
        <v>1</v>
      </c>
      <c r="E93" s="42">
        <v>206</v>
      </c>
      <c r="F93" s="43">
        <f t="shared" si="0"/>
        <v>206</v>
      </c>
    </row>
    <row r="94" spans="1:6" x14ac:dyDescent="0.3">
      <c r="A94" s="41" t="s">
        <v>148</v>
      </c>
      <c r="B94" s="29" t="s">
        <v>239</v>
      </c>
      <c r="C94" s="41"/>
      <c r="D94" s="30">
        <v>20</v>
      </c>
      <c r="E94" s="42">
        <v>10</v>
      </c>
      <c r="F94" s="43">
        <f t="shared" si="0"/>
        <v>200</v>
      </c>
    </row>
    <row r="95" spans="1:6" x14ac:dyDescent="0.3">
      <c r="A95" s="41" t="s">
        <v>149</v>
      </c>
      <c r="B95" s="29" t="s">
        <v>239</v>
      </c>
      <c r="C95" s="41"/>
      <c r="D95" s="30">
        <v>20</v>
      </c>
      <c r="E95" s="42">
        <v>11</v>
      </c>
      <c r="F95" s="43">
        <f t="shared" si="0"/>
        <v>220</v>
      </c>
    </row>
    <row r="96" spans="1:6" x14ac:dyDescent="0.3">
      <c r="A96" s="41" t="s">
        <v>150</v>
      </c>
      <c r="B96" s="29" t="s">
        <v>222</v>
      </c>
      <c r="C96" s="41"/>
      <c r="D96" s="30">
        <v>1</v>
      </c>
      <c r="E96" s="42">
        <v>961</v>
      </c>
      <c r="F96" s="43">
        <f t="shared" si="0"/>
        <v>961</v>
      </c>
    </row>
    <row r="97" spans="1:6" x14ac:dyDescent="0.3">
      <c r="A97" s="41" t="s">
        <v>151</v>
      </c>
      <c r="B97" s="29" t="s">
        <v>240</v>
      </c>
      <c r="C97" s="41"/>
      <c r="D97" s="30">
        <v>6</v>
      </c>
      <c r="E97" s="42">
        <v>17</v>
      </c>
      <c r="F97" s="43">
        <f t="shared" si="0"/>
        <v>102</v>
      </c>
    </row>
    <row r="98" spans="1:6" x14ac:dyDescent="0.3">
      <c r="A98" s="41" t="s">
        <v>152</v>
      </c>
      <c r="B98" s="29" t="s">
        <v>241</v>
      </c>
      <c r="C98" s="41"/>
      <c r="D98" s="30">
        <v>5</v>
      </c>
      <c r="E98" s="42">
        <v>1.8</v>
      </c>
      <c r="F98" s="43">
        <f t="shared" si="0"/>
        <v>9</v>
      </c>
    </row>
    <row r="99" spans="1:6" x14ac:dyDescent="0.3">
      <c r="A99" s="41" t="s">
        <v>153</v>
      </c>
      <c r="B99" s="29" t="s">
        <v>241</v>
      </c>
      <c r="C99" s="41"/>
      <c r="D99" s="30">
        <v>5</v>
      </c>
      <c r="E99" s="42">
        <v>1.8</v>
      </c>
      <c r="F99" s="43">
        <f t="shared" si="0"/>
        <v>9</v>
      </c>
    </row>
    <row r="100" spans="1:6" x14ac:dyDescent="0.3">
      <c r="A100" s="41" t="s">
        <v>154</v>
      </c>
      <c r="B100" s="29" t="s">
        <v>242</v>
      </c>
      <c r="C100" s="41"/>
      <c r="D100" s="30">
        <v>6</v>
      </c>
      <c r="E100" s="42">
        <v>11</v>
      </c>
      <c r="F100" s="43">
        <f t="shared" si="0"/>
        <v>66</v>
      </c>
    </row>
    <row r="101" spans="1:6" x14ac:dyDescent="0.3">
      <c r="A101" s="41" t="s">
        <v>155</v>
      </c>
      <c r="B101" s="29" t="s">
        <v>243</v>
      </c>
      <c r="C101" s="41"/>
      <c r="D101" s="30">
        <v>1</v>
      </c>
      <c r="E101" s="42">
        <v>69</v>
      </c>
      <c r="F101" s="43">
        <f t="shared" si="0"/>
        <v>69</v>
      </c>
    </row>
    <row r="102" spans="1:6" x14ac:dyDescent="0.3">
      <c r="A102" s="41" t="s">
        <v>156</v>
      </c>
      <c r="B102" s="29" t="s">
        <v>244</v>
      </c>
      <c r="C102" s="41"/>
      <c r="D102" s="30">
        <v>1</v>
      </c>
      <c r="E102" s="42">
        <v>102</v>
      </c>
      <c r="F102" s="43">
        <f t="shared" si="0"/>
        <v>102</v>
      </c>
    </row>
    <row r="103" spans="1:6" x14ac:dyDescent="0.3">
      <c r="A103" s="41" t="s">
        <v>157</v>
      </c>
      <c r="B103" s="29" t="s">
        <v>245</v>
      </c>
      <c r="C103" s="41"/>
      <c r="D103" s="30">
        <v>1</v>
      </c>
      <c r="E103" s="42">
        <v>80</v>
      </c>
      <c r="F103" s="43">
        <f t="shared" si="0"/>
        <v>80</v>
      </c>
    </row>
    <row r="104" spans="1:6" x14ac:dyDescent="0.3">
      <c r="A104" s="41" t="s">
        <v>158</v>
      </c>
      <c r="B104" s="29" t="s">
        <v>187</v>
      </c>
      <c r="C104" s="41"/>
      <c r="D104" s="30">
        <v>50</v>
      </c>
      <c r="E104" s="42">
        <v>3</v>
      </c>
      <c r="F104" s="43">
        <f t="shared" si="0"/>
        <v>150</v>
      </c>
    </row>
    <row r="105" spans="1:6" x14ac:dyDescent="0.3">
      <c r="A105" s="41" t="s">
        <v>159</v>
      </c>
      <c r="B105" s="29" t="s">
        <v>187</v>
      </c>
      <c r="C105" s="41"/>
      <c r="D105" s="30">
        <v>4</v>
      </c>
      <c r="E105" s="42">
        <v>116</v>
      </c>
      <c r="F105" s="43">
        <f t="shared" si="0"/>
        <v>464</v>
      </c>
    </row>
    <row r="106" spans="1:6" x14ac:dyDescent="0.3">
      <c r="A106" s="41" t="s">
        <v>160</v>
      </c>
      <c r="B106" s="29" t="s">
        <v>187</v>
      </c>
      <c r="C106" s="41"/>
      <c r="D106" s="30">
        <v>4</v>
      </c>
      <c r="E106" s="42">
        <v>94</v>
      </c>
      <c r="F106" s="43">
        <f t="shared" si="0"/>
        <v>376</v>
      </c>
    </row>
    <row r="107" spans="1:6" x14ac:dyDescent="0.3">
      <c r="A107" s="41" t="s">
        <v>161</v>
      </c>
      <c r="B107" s="29" t="s">
        <v>246</v>
      </c>
      <c r="C107" s="41"/>
      <c r="D107" s="30">
        <v>10</v>
      </c>
      <c r="E107" s="42">
        <v>22</v>
      </c>
      <c r="F107" s="43">
        <f t="shared" si="0"/>
        <v>220</v>
      </c>
    </row>
    <row r="108" spans="1:6" x14ac:dyDescent="0.3">
      <c r="A108" s="41" t="s">
        <v>162</v>
      </c>
      <c r="B108" s="29" t="s">
        <v>247</v>
      </c>
      <c r="C108" s="41"/>
      <c r="D108" s="30">
        <v>2</v>
      </c>
      <c r="E108" s="42">
        <v>15</v>
      </c>
      <c r="F108" s="43">
        <f t="shared" si="0"/>
        <v>30</v>
      </c>
    </row>
    <row r="109" spans="1:6" x14ac:dyDescent="0.3">
      <c r="A109" s="41" t="s">
        <v>163</v>
      </c>
      <c r="B109" s="29" t="s">
        <v>246</v>
      </c>
      <c r="C109" s="41"/>
      <c r="D109" s="30">
        <v>10</v>
      </c>
      <c r="E109" s="42">
        <v>18</v>
      </c>
      <c r="F109" s="43">
        <f t="shared" si="0"/>
        <v>180</v>
      </c>
    </row>
    <row r="110" spans="1:6" x14ac:dyDescent="0.3">
      <c r="A110" s="41" t="s">
        <v>164</v>
      </c>
      <c r="B110" s="29" t="s">
        <v>248</v>
      </c>
      <c r="C110" s="41"/>
      <c r="D110" s="30">
        <v>1</v>
      </c>
      <c r="E110" s="42">
        <v>19</v>
      </c>
      <c r="F110" s="43">
        <f t="shared" si="0"/>
        <v>19</v>
      </c>
    </row>
    <row r="111" spans="1:6" x14ac:dyDescent="0.3">
      <c r="A111" s="41" t="s">
        <v>165</v>
      </c>
      <c r="B111" s="29" t="s">
        <v>249</v>
      </c>
      <c r="C111" s="41"/>
      <c r="D111" s="30">
        <v>1</v>
      </c>
      <c r="E111" s="42">
        <v>10.5</v>
      </c>
      <c r="F111" s="43">
        <f t="shared" si="0"/>
        <v>10.5</v>
      </c>
    </row>
    <row r="112" spans="1:6" x14ac:dyDescent="0.3">
      <c r="A112" s="41" t="s">
        <v>166</v>
      </c>
      <c r="B112" s="29" t="s">
        <v>250</v>
      </c>
      <c r="C112" s="41"/>
      <c r="D112" s="30">
        <v>10</v>
      </c>
      <c r="E112" s="42">
        <v>14.5</v>
      </c>
      <c r="F112" s="43">
        <f t="shared" si="0"/>
        <v>145</v>
      </c>
    </row>
    <row r="113" spans="1:10" x14ac:dyDescent="0.3">
      <c r="A113" s="41" t="s">
        <v>167</v>
      </c>
      <c r="B113" s="29" t="s">
        <v>251</v>
      </c>
      <c r="C113" s="41"/>
      <c r="D113" s="30">
        <v>5</v>
      </c>
      <c r="E113" s="42">
        <v>2.9</v>
      </c>
      <c r="F113" s="43">
        <f t="shared" si="0"/>
        <v>14.5</v>
      </c>
    </row>
    <row r="114" spans="1:10" x14ac:dyDescent="0.3">
      <c r="A114" s="41" t="s">
        <v>168</v>
      </c>
      <c r="B114" s="29" t="s">
        <v>252</v>
      </c>
      <c r="C114" s="41"/>
      <c r="D114" s="30">
        <v>5</v>
      </c>
      <c r="E114" s="42">
        <v>2.9</v>
      </c>
      <c r="F114" s="43">
        <f t="shared" si="0"/>
        <v>14.5</v>
      </c>
    </row>
    <row r="115" spans="1:10" x14ac:dyDescent="0.3">
      <c r="A115" s="41" t="s">
        <v>169</v>
      </c>
      <c r="B115" s="29" t="s">
        <v>253</v>
      </c>
      <c r="C115" s="41"/>
      <c r="D115" s="30">
        <v>5</v>
      </c>
      <c r="E115" s="42">
        <v>2.9</v>
      </c>
      <c r="F115" s="43">
        <f t="shared" si="0"/>
        <v>14.5</v>
      </c>
    </row>
    <row r="116" spans="1:10" x14ac:dyDescent="0.3">
      <c r="A116" s="41" t="s">
        <v>170</v>
      </c>
      <c r="B116" s="29" t="s">
        <v>254</v>
      </c>
      <c r="C116" s="41"/>
      <c r="D116" s="30">
        <v>2</v>
      </c>
      <c r="E116" s="42">
        <v>170</v>
      </c>
      <c r="F116" s="43">
        <f t="shared" si="0"/>
        <v>340</v>
      </c>
    </row>
    <row r="117" spans="1:10" x14ac:dyDescent="0.3">
      <c r="A117" s="41" t="s">
        <v>171</v>
      </c>
      <c r="B117" s="29" t="s">
        <v>255</v>
      </c>
      <c r="C117" s="41"/>
      <c r="D117" s="30">
        <v>2</v>
      </c>
      <c r="E117" s="42">
        <v>147</v>
      </c>
      <c r="F117" s="43">
        <f t="shared" si="0"/>
        <v>294</v>
      </c>
    </row>
    <row r="118" spans="1:10" x14ac:dyDescent="0.3">
      <c r="A118" s="41" t="s">
        <v>172</v>
      </c>
      <c r="B118" s="29" t="s">
        <v>256</v>
      </c>
      <c r="C118" s="41"/>
      <c r="D118" s="30">
        <v>2</v>
      </c>
      <c r="E118" s="42">
        <v>161</v>
      </c>
      <c r="F118" s="43">
        <f t="shared" si="0"/>
        <v>322</v>
      </c>
    </row>
    <row r="119" spans="1:10" x14ac:dyDescent="0.3">
      <c r="A119" s="41" t="s">
        <v>173</v>
      </c>
      <c r="B119" s="29" t="s">
        <v>257</v>
      </c>
      <c r="C119" s="41"/>
      <c r="D119" s="30">
        <v>5</v>
      </c>
      <c r="E119" s="42">
        <v>955</v>
      </c>
      <c r="F119" s="43">
        <f t="shared" si="0"/>
        <v>4775</v>
      </c>
    </row>
    <row r="120" spans="1:10" x14ac:dyDescent="0.3">
      <c r="A120" s="41" t="s">
        <v>174</v>
      </c>
      <c r="B120" s="29" t="s">
        <v>258</v>
      </c>
      <c r="C120" s="41"/>
      <c r="D120" s="30">
        <v>2</v>
      </c>
      <c r="E120" s="42">
        <v>575</v>
      </c>
      <c r="F120" s="43">
        <f t="shared" si="0"/>
        <v>1150</v>
      </c>
    </row>
    <row r="121" spans="1:10" x14ac:dyDescent="0.3">
      <c r="A121" s="41" t="s">
        <v>175</v>
      </c>
      <c r="B121" s="29" t="s">
        <v>259</v>
      </c>
      <c r="C121" s="41"/>
      <c r="D121" s="30">
        <v>2</v>
      </c>
      <c r="E121" s="42">
        <v>475</v>
      </c>
      <c r="F121" s="43">
        <f t="shared" si="0"/>
        <v>950</v>
      </c>
    </row>
    <row r="122" spans="1:10" x14ac:dyDescent="0.3">
      <c r="A122" s="41" t="s">
        <v>176</v>
      </c>
      <c r="B122" s="29" t="s">
        <v>260</v>
      </c>
      <c r="C122" s="41"/>
      <c r="D122" s="30">
        <v>2</v>
      </c>
      <c r="E122" s="42">
        <v>60</v>
      </c>
      <c r="F122" s="43">
        <f t="shared" si="0"/>
        <v>120</v>
      </c>
    </row>
    <row r="123" spans="1:10" x14ac:dyDescent="0.3">
      <c r="A123" s="41" t="s">
        <v>177</v>
      </c>
      <c r="B123" s="29" t="s">
        <v>260</v>
      </c>
      <c r="C123" s="41"/>
      <c r="D123" s="30">
        <v>2</v>
      </c>
      <c r="E123" s="42">
        <v>60</v>
      </c>
      <c r="F123" s="43">
        <f t="shared" si="0"/>
        <v>120</v>
      </c>
    </row>
    <row r="124" spans="1:10" x14ac:dyDescent="0.3">
      <c r="A124" s="31"/>
      <c r="B124" s="21" t="s">
        <v>57</v>
      </c>
      <c r="C124" s="21"/>
      <c r="D124" s="22"/>
      <c r="E124" s="23"/>
      <c r="F124" s="44">
        <f>SUM(F6:F123)</f>
        <v>103252</v>
      </c>
    </row>
    <row r="125" spans="1:10" x14ac:dyDescent="0.3">
      <c r="A125" s="13"/>
      <c r="B125" s="64"/>
      <c r="C125" s="64"/>
      <c r="D125" s="64"/>
      <c r="E125" s="64"/>
      <c r="F125" s="64"/>
      <c r="J125" s="14"/>
    </row>
    <row r="126" spans="1:10" x14ac:dyDescent="0.3">
      <c r="A126" s="13"/>
      <c r="B126" s="28"/>
      <c r="C126" s="28" t="s">
        <v>68</v>
      </c>
      <c r="D126" s="28" t="s">
        <v>69</v>
      </c>
      <c r="E126" s="28" t="s">
        <v>67</v>
      </c>
      <c r="F126" s="28"/>
      <c r="J126" s="14"/>
    </row>
    <row r="127" spans="1:10" ht="72" x14ac:dyDescent="0.3">
      <c r="A127" s="45" t="str">
        <f>A5</f>
        <v>Articolo</v>
      </c>
      <c r="B127" s="45" t="s">
        <v>3</v>
      </c>
      <c r="C127" s="45" t="s">
        <v>77</v>
      </c>
      <c r="D127" s="45" t="s">
        <v>78</v>
      </c>
      <c r="E127" s="45" t="s">
        <v>79</v>
      </c>
      <c r="F127" s="45" t="s">
        <v>73</v>
      </c>
      <c r="G127" s="45" t="s">
        <v>74</v>
      </c>
      <c r="J127" s="14"/>
    </row>
    <row r="128" spans="1:10" x14ac:dyDescent="0.3">
      <c r="A128" s="41" t="str">
        <f>+A6</f>
        <v>A-1</v>
      </c>
      <c r="B128" s="46" t="str">
        <f>+B6</f>
        <v>Antivento</v>
      </c>
      <c r="C128" s="47"/>
      <c r="D128" s="48"/>
      <c r="E128" s="49">
        <f>IF(C128&gt;=E6,"INAMMISSIBILE",+C128*D6)</f>
        <v>0</v>
      </c>
      <c r="F128" s="10">
        <f>(F6-E128)/F6</f>
        <v>1</v>
      </c>
      <c r="G128" s="10"/>
      <c r="J128" s="14"/>
    </row>
    <row r="129" spans="1:10" x14ac:dyDescent="0.3">
      <c r="A129" s="41" t="str">
        <f t="shared" ref="A129:B129" si="1">+A7</f>
        <v>A-2</v>
      </c>
      <c r="B129" s="46" t="str">
        <f t="shared" si="1"/>
        <v xml:space="preserve">Adattatore audio </v>
      </c>
      <c r="C129" s="47"/>
      <c r="D129" s="48"/>
      <c r="E129" s="49">
        <f t="shared" ref="E129:E192" si="2">IF(C129&gt;=E7,"INAMMISSIBILE",+C129*D7)</f>
        <v>0</v>
      </c>
      <c r="F129" s="10">
        <f t="shared" ref="F129:F192" si="3">(F7-E129)/F7</f>
        <v>1</v>
      </c>
      <c r="G129" s="10"/>
      <c r="J129" s="14"/>
    </row>
    <row r="130" spans="1:10" x14ac:dyDescent="0.3">
      <c r="A130" s="41" t="str">
        <f t="shared" ref="A130:B130" si="4">+A8</f>
        <v>A-3</v>
      </c>
      <c r="B130" s="46" t="str">
        <f t="shared" si="4"/>
        <v xml:space="preserve">Adattatore audio </v>
      </c>
      <c r="C130" s="47"/>
      <c r="D130" s="48"/>
      <c r="E130" s="49">
        <f t="shared" si="2"/>
        <v>0</v>
      </c>
      <c r="F130" s="10">
        <f t="shared" si="3"/>
        <v>1</v>
      </c>
      <c r="G130" s="10"/>
      <c r="J130" s="14"/>
    </row>
    <row r="131" spans="1:10" x14ac:dyDescent="0.3">
      <c r="A131" s="41" t="str">
        <f t="shared" ref="A131:B131" si="5">+A9</f>
        <v>A-4</v>
      </c>
      <c r="B131" s="46" t="str">
        <f t="shared" si="5"/>
        <v xml:space="preserve">Adattatore audio </v>
      </c>
      <c r="C131" s="47"/>
      <c r="D131" s="48"/>
      <c r="E131" s="49">
        <f t="shared" si="2"/>
        <v>0</v>
      </c>
      <c r="F131" s="10">
        <f t="shared" si="3"/>
        <v>1</v>
      </c>
      <c r="G131" s="10"/>
      <c r="J131" s="14"/>
    </row>
    <row r="132" spans="1:10" x14ac:dyDescent="0.3">
      <c r="A132" s="41" t="str">
        <f t="shared" ref="A132:B132" si="6">+A10</f>
        <v>A-5</v>
      </c>
      <c r="B132" s="46" t="str">
        <f t="shared" si="6"/>
        <v xml:space="preserve">Adattatore audio </v>
      </c>
      <c r="C132" s="47"/>
      <c r="D132" s="48"/>
      <c r="E132" s="49">
        <f t="shared" si="2"/>
        <v>0</v>
      </c>
      <c r="F132" s="10">
        <f t="shared" si="3"/>
        <v>1</v>
      </c>
      <c r="G132" s="10"/>
      <c r="J132" s="14"/>
    </row>
    <row r="133" spans="1:10" x14ac:dyDescent="0.3">
      <c r="A133" s="41" t="str">
        <f t="shared" ref="A133:B133" si="7">+A11</f>
        <v>A-6</v>
      </c>
      <c r="B133" s="46" t="str">
        <f t="shared" si="7"/>
        <v xml:space="preserve">Adattatore audio </v>
      </c>
      <c r="C133" s="47"/>
      <c r="D133" s="48"/>
      <c r="E133" s="49">
        <f t="shared" si="2"/>
        <v>0</v>
      </c>
      <c r="F133" s="10">
        <f t="shared" si="3"/>
        <v>1</v>
      </c>
      <c r="G133" s="10"/>
      <c r="J133" s="14"/>
    </row>
    <row r="134" spans="1:10" x14ac:dyDescent="0.3">
      <c r="A134" s="41" t="str">
        <f t="shared" ref="A134:B134" si="8">+A12</f>
        <v>A-7</v>
      </c>
      <c r="B134" s="46" t="str">
        <f t="shared" si="8"/>
        <v xml:space="preserve">Adattatore audio </v>
      </c>
      <c r="C134" s="47"/>
      <c r="D134" s="48"/>
      <c r="E134" s="49">
        <f t="shared" si="2"/>
        <v>0</v>
      </c>
      <c r="F134" s="10">
        <f t="shared" si="3"/>
        <v>1</v>
      </c>
      <c r="G134" s="10"/>
      <c r="J134" s="14"/>
    </row>
    <row r="135" spans="1:10" x14ac:dyDescent="0.3">
      <c r="A135" s="41" t="str">
        <f t="shared" ref="A135:B135" si="9">+A13</f>
        <v>A-8</v>
      </c>
      <c r="B135" s="46" t="str">
        <f t="shared" si="9"/>
        <v xml:space="preserve">Adattatore audio </v>
      </c>
      <c r="C135" s="47"/>
      <c r="D135" s="48"/>
      <c r="E135" s="49">
        <f t="shared" si="2"/>
        <v>0</v>
      </c>
      <c r="F135" s="10">
        <f t="shared" si="3"/>
        <v>1</v>
      </c>
      <c r="G135" s="10"/>
      <c r="J135" s="14"/>
    </row>
    <row r="136" spans="1:10" x14ac:dyDescent="0.3">
      <c r="A136" s="41" t="str">
        <f t="shared" ref="A136:B136" si="10">+A14</f>
        <v>A-9</v>
      </c>
      <c r="B136" s="46" t="str">
        <f t="shared" si="10"/>
        <v>Adattatore audio</v>
      </c>
      <c r="C136" s="47"/>
      <c r="D136" s="48"/>
      <c r="E136" s="49">
        <f t="shared" si="2"/>
        <v>0</v>
      </c>
      <c r="F136" s="10">
        <f t="shared" si="3"/>
        <v>1</v>
      </c>
      <c r="G136" s="10"/>
      <c r="J136" s="14"/>
    </row>
    <row r="137" spans="1:10" x14ac:dyDescent="0.3">
      <c r="A137" s="41" t="str">
        <f t="shared" ref="A137:B137" si="11">+A15</f>
        <v>A-10</v>
      </c>
      <c r="B137" s="46" t="str">
        <f t="shared" si="11"/>
        <v>Adattatore audio</v>
      </c>
      <c r="C137" s="47"/>
      <c r="D137" s="48"/>
      <c r="E137" s="49">
        <f t="shared" si="2"/>
        <v>0</v>
      </c>
      <c r="F137" s="10">
        <f t="shared" si="3"/>
        <v>1</v>
      </c>
      <c r="G137" s="10"/>
      <c r="J137" s="14"/>
    </row>
    <row r="138" spans="1:10" x14ac:dyDescent="0.3">
      <c r="A138" s="41" t="str">
        <f t="shared" ref="A138:B138" si="12">+A16</f>
        <v>A-11</v>
      </c>
      <c r="B138" s="46" t="str">
        <f t="shared" si="12"/>
        <v>Adattatore audio</v>
      </c>
      <c r="C138" s="47"/>
      <c r="D138" s="48"/>
      <c r="E138" s="49">
        <f t="shared" si="2"/>
        <v>0</v>
      </c>
      <c r="F138" s="10">
        <f t="shared" si="3"/>
        <v>1</v>
      </c>
      <c r="G138" s="10"/>
      <c r="J138" s="14"/>
    </row>
    <row r="139" spans="1:10" x14ac:dyDescent="0.3">
      <c r="A139" s="41" t="str">
        <f t="shared" ref="A139:B139" si="13">+A17</f>
        <v>A-12</v>
      </c>
      <c r="B139" s="46" t="str">
        <f t="shared" si="13"/>
        <v xml:space="preserve">Antivento </v>
      </c>
      <c r="C139" s="47"/>
      <c r="D139" s="48"/>
      <c r="E139" s="49">
        <f t="shared" si="2"/>
        <v>0</v>
      </c>
      <c r="F139" s="10">
        <f t="shared" si="3"/>
        <v>1</v>
      </c>
      <c r="G139" s="10"/>
      <c r="J139" s="14"/>
    </row>
    <row r="140" spans="1:10" x14ac:dyDescent="0.3">
      <c r="A140" s="41" t="str">
        <f t="shared" ref="A140:B140" si="14">+A18</f>
        <v>A-13</v>
      </c>
      <c r="B140" s="46" t="str">
        <f t="shared" si="14"/>
        <v xml:space="preserve">Antivento </v>
      </c>
      <c r="C140" s="47"/>
      <c r="D140" s="48"/>
      <c r="E140" s="49">
        <f t="shared" si="2"/>
        <v>0</v>
      </c>
      <c r="F140" s="10">
        <f t="shared" si="3"/>
        <v>1</v>
      </c>
      <c r="G140" s="10"/>
      <c r="J140" s="14"/>
    </row>
    <row r="141" spans="1:10" x14ac:dyDescent="0.3">
      <c r="A141" s="41" t="str">
        <f t="shared" ref="A141:B141" si="15">+A19</f>
        <v>A-14</v>
      </c>
      <c r="B141" s="46" t="str">
        <f t="shared" si="15"/>
        <v>Antivento</v>
      </c>
      <c r="C141" s="47"/>
      <c r="D141" s="48"/>
      <c r="E141" s="49">
        <f t="shared" si="2"/>
        <v>0</v>
      </c>
      <c r="F141" s="10">
        <f t="shared" si="3"/>
        <v>1</v>
      </c>
      <c r="G141" s="10"/>
      <c r="J141" s="14"/>
    </row>
    <row r="142" spans="1:10" x14ac:dyDescent="0.3">
      <c r="A142" s="41" t="str">
        <f t="shared" ref="A142:B142" si="16">+A20</f>
        <v>A-15</v>
      </c>
      <c r="B142" s="46" t="str">
        <f t="shared" si="16"/>
        <v xml:space="preserve">Antivento </v>
      </c>
      <c r="C142" s="47"/>
      <c r="D142" s="48"/>
      <c r="E142" s="49">
        <f t="shared" si="2"/>
        <v>0</v>
      </c>
      <c r="F142" s="10">
        <f t="shared" si="3"/>
        <v>1</v>
      </c>
      <c r="G142" s="10"/>
      <c r="J142" s="14"/>
    </row>
    <row r="143" spans="1:10" x14ac:dyDescent="0.3">
      <c r="A143" s="41" t="str">
        <f t="shared" ref="A143:B143" si="17">+A21</f>
        <v>A-16</v>
      </c>
      <c r="B143" s="46" t="str">
        <f t="shared" si="17"/>
        <v>Asta boom baby</v>
      </c>
      <c r="C143" s="47"/>
      <c r="D143" s="48"/>
      <c r="E143" s="49">
        <f t="shared" si="2"/>
        <v>0</v>
      </c>
      <c r="F143" s="10">
        <f t="shared" si="3"/>
        <v>1</v>
      </c>
      <c r="G143" s="10"/>
      <c r="J143" s="14"/>
    </row>
    <row r="144" spans="1:10" x14ac:dyDescent="0.3">
      <c r="A144" s="41" t="str">
        <f t="shared" ref="A144:B144" si="18">+A22</f>
        <v>A-17</v>
      </c>
      <c r="B144" s="46" t="str">
        <f t="shared" si="18"/>
        <v>Asta microfonica</v>
      </c>
      <c r="C144" s="47"/>
      <c r="D144" s="48"/>
      <c r="E144" s="49">
        <f t="shared" si="2"/>
        <v>0</v>
      </c>
      <c r="F144" s="10">
        <f t="shared" si="3"/>
        <v>1</v>
      </c>
      <c r="G144" s="10"/>
      <c r="J144" s="14"/>
    </row>
    <row r="145" spans="1:10" x14ac:dyDescent="0.3">
      <c r="A145" s="41" t="str">
        <f t="shared" ref="A145:B145" si="19">+A23</f>
        <v>A-18</v>
      </c>
      <c r="B145" s="46" t="str">
        <f t="shared" si="19"/>
        <v xml:space="preserve">Antivento </v>
      </c>
      <c r="C145" s="47"/>
      <c r="D145" s="48"/>
      <c r="E145" s="49">
        <f t="shared" si="2"/>
        <v>0</v>
      </c>
      <c r="F145" s="10">
        <f t="shared" si="3"/>
        <v>1</v>
      </c>
      <c r="G145" s="10"/>
      <c r="J145" s="14"/>
    </row>
    <row r="146" spans="1:10" x14ac:dyDescent="0.3">
      <c r="A146" s="41" t="str">
        <f t="shared" ref="A146:B146" si="20">+A24</f>
        <v>A-19</v>
      </c>
      <c r="B146" s="46" t="str">
        <f t="shared" si="20"/>
        <v>Bilanciatore trasformato</v>
      </c>
      <c r="C146" s="47"/>
      <c r="D146" s="48"/>
      <c r="E146" s="49">
        <f t="shared" si="2"/>
        <v>0</v>
      </c>
      <c r="F146" s="10">
        <f t="shared" si="3"/>
        <v>1</v>
      </c>
      <c r="G146" s="10"/>
      <c r="J146" s="14"/>
    </row>
    <row r="147" spans="1:10" x14ac:dyDescent="0.3">
      <c r="A147" s="41" t="str">
        <f t="shared" ref="A147:B147" si="21">+A25</f>
        <v>A-20</v>
      </c>
      <c r="B147" s="46" t="str">
        <f t="shared" si="21"/>
        <v>Borsa/organizer audio</v>
      </c>
      <c r="C147" s="47"/>
      <c r="D147" s="48"/>
      <c r="E147" s="49">
        <f t="shared" si="2"/>
        <v>0</v>
      </c>
      <c r="F147" s="10">
        <f t="shared" si="3"/>
        <v>1</v>
      </c>
      <c r="G147" s="10"/>
      <c r="J147" s="14"/>
    </row>
    <row r="148" spans="1:10" x14ac:dyDescent="0.3">
      <c r="A148" s="41" t="str">
        <f t="shared" ref="A148:B148" si="22">+A26</f>
        <v>A-21</v>
      </c>
      <c r="B148" s="46" t="str">
        <f t="shared" si="22"/>
        <v>Cavo per Sound Device</v>
      </c>
      <c r="C148" s="47"/>
      <c r="D148" s="48"/>
      <c r="E148" s="49">
        <f t="shared" si="2"/>
        <v>0</v>
      </c>
      <c r="F148" s="10">
        <f t="shared" si="3"/>
        <v>1</v>
      </c>
      <c r="G148" s="10"/>
      <c r="J148" s="14"/>
    </row>
    <row r="149" spans="1:10" x14ac:dyDescent="0.3">
      <c r="A149" s="41" t="str">
        <f t="shared" ref="A149:B149" si="23">+A27</f>
        <v>A-22</v>
      </c>
      <c r="B149" s="46" t="str">
        <f t="shared" si="23"/>
        <v>Cavo per Sound Device</v>
      </c>
      <c r="C149" s="47"/>
      <c r="D149" s="48"/>
      <c r="E149" s="49">
        <f t="shared" si="2"/>
        <v>0</v>
      </c>
      <c r="F149" s="10">
        <f t="shared" si="3"/>
        <v>1</v>
      </c>
      <c r="G149" s="10"/>
      <c r="J149" s="14"/>
    </row>
    <row r="150" spans="1:10" x14ac:dyDescent="0.3">
      <c r="A150" s="41" t="str">
        <f t="shared" ref="A150:B150" si="24">+A28</f>
        <v>A-23</v>
      </c>
      <c r="B150" s="46" t="str">
        <f t="shared" si="24"/>
        <v>Cavo per Sound Device</v>
      </c>
      <c r="C150" s="47"/>
      <c r="D150" s="48"/>
      <c r="E150" s="49">
        <f t="shared" si="2"/>
        <v>0</v>
      </c>
      <c r="F150" s="10">
        <f t="shared" si="3"/>
        <v>1</v>
      </c>
      <c r="G150" s="10"/>
      <c r="J150" s="14"/>
    </row>
    <row r="151" spans="1:10" x14ac:dyDescent="0.3">
      <c r="A151" s="41" t="str">
        <f t="shared" ref="A151:B151" si="25">+A29</f>
        <v>A-24</v>
      </c>
      <c r="B151" s="46" t="str">
        <f t="shared" si="25"/>
        <v>Cavo per Sound Device</v>
      </c>
      <c r="C151" s="47"/>
      <c r="D151" s="48"/>
      <c r="E151" s="49">
        <f t="shared" si="2"/>
        <v>0</v>
      </c>
      <c r="F151" s="10">
        <f t="shared" si="3"/>
        <v>1</v>
      </c>
      <c r="G151" s="10"/>
      <c r="J151" s="14"/>
    </row>
    <row r="152" spans="1:10" x14ac:dyDescent="0.3">
      <c r="A152" s="41" t="str">
        <f t="shared" ref="A152:B152" si="26">+A30</f>
        <v>A-25</v>
      </c>
      <c r="B152" s="46" t="str">
        <f t="shared" si="26"/>
        <v>Cavo per Sound Device</v>
      </c>
      <c r="C152" s="47"/>
      <c r="D152" s="48"/>
      <c r="E152" s="49">
        <f t="shared" si="2"/>
        <v>0</v>
      </c>
      <c r="F152" s="10">
        <f t="shared" si="3"/>
        <v>1</v>
      </c>
      <c r="G152" s="10"/>
      <c r="J152" s="14"/>
    </row>
    <row r="153" spans="1:10" x14ac:dyDescent="0.3">
      <c r="A153" s="41" t="str">
        <f t="shared" ref="A153:B153" si="27">+A31</f>
        <v>A-26</v>
      </c>
      <c r="B153" s="46" t="str">
        <f t="shared" si="27"/>
        <v>Cavo per Sound Device</v>
      </c>
      <c r="C153" s="47"/>
      <c r="D153" s="48"/>
      <c r="E153" s="49">
        <f t="shared" si="2"/>
        <v>0</v>
      </c>
      <c r="F153" s="10">
        <f t="shared" si="3"/>
        <v>1</v>
      </c>
      <c r="G153" s="10"/>
      <c r="J153" s="14"/>
    </row>
    <row r="154" spans="1:10" x14ac:dyDescent="0.3">
      <c r="A154" s="41" t="str">
        <f t="shared" ref="A154:B154" si="28">+A32</f>
        <v>A-27</v>
      </c>
      <c r="B154" s="46" t="str">
        <f t="shared" si="28"/>
        <v xml:space="preserve">Connettore </v>
      </c>
      <c r="C154" s="47"/>
      <c r="D154" s="48"/>
      <c r="E154" s="49">
        <f t="shared" si="2"/>
        <v>0</v>
      </c>
      <c r="F154" s="10">
        <f t="shared" si="3"/>
        <v>1</v>
      </c>
      <c r="G154" s="10"/>
      <c r="J154" s="14"/>
    </row>
    <row r="155" spans="1:10" x14ac:dyDescent="0.3">
      <c r="A155" s="41" t="str">
        <f t="shared" ref="A155:B155" si="29">+A33</f>
        <v>A-28</v>
      </c>
      <c r="B155" s="46" t="str">
        <f t="shared" si="29"/>
        <v xml:space="preserve">Connettore </v>
      </c>
      <c r="C155" s="47"/>
      <c r="D155" s="48"/>
      <c r="E155" s="49">
        <f t="shared" si="2"/>
        <v>0</v>
      </c>
      <c r="F155" s="10">
        <f t="shared" si="3"/>
        <v>1</v>
      </c>
      <c r="G155" s="10"/>
      <c r="J155" s="14"/>
    </row>
    <row r="156" spans="1:10" x14ac:dyDescent="0.3">
      <c r="A156" s="41" t="str">
        <f t="shared" ref="A156:B156" si="30">+A34</f>
        <v>A-29</v>
      </c>
      <c r="B156" s="46" t="str">
        <f t="shared" si="30"/>
        <v xml:space="preserve">Connettore </v>
      </c>
      <c r="C156" s="47"/>
      <c r="D156" s="48"/>
      <c r="E156" s="49">
        <f t="shared" si="2"/>
        <v>0</v>
      </c>
      <c r="F156" s="10">
        <f t="shared" si="3"/>
        <v>1</v>
      </c>
      <c r="G156" s="10"/>
      <c r="J156" s="14"/>
    </row>
    <row r="157" spans="1:10" x14ac:dyDescent="0.3">
      <c r="A157" s="41" t="str">
        <f t="shared" ref="A157:B157" si="31">+A35</f>
        <v>A-30</v>
      </c>
      <c r="B157" s="46" t="str">
        <f t="shared" si="31"/>
        <v xml:space="preserve">Connettore </v>
      </c>
      <c r="C157" s="47"/>
      <c r="D157" s="48"/>
      <c r="E157" s="49">
        <f t="shared" si="2"/>
        <v>0</v>
      </c>
      <c r="F157" s="10">
        <f t="shared" si="3"/>
        <v>1</v>
      </c>
      <c r="G157" s="10"/>
      <c r="J157" s="14"/>
    </row>
    <row r="158" spans="1:10" x14ac:dyDescent="0.3">
      <c r="A158" s="41" t="str">
        <f t="shared" ref="A158:B158" si="32">+A36</f>
        <v>A-31</v>
      </c>
      <c r="B158" s="46" t="str">
        <f t="shared" si="32"/>
        <v xml:space="preserve">Connettore </v>
      </c>
      <c r="C158" s="47"/>
      <c r="D158" s="48"/>
      <c r="E158" s="49">
        <f t="shared" si="2"/>
        <v>0</v>
      </c>
      <c r="F158" s="10">
        <f t="shared" si="3"/>
        <v>1</v>
      </c>
      <c r="G158" s="10"/>
      <c r="J158" s="14"/>
    </row>
    <row r="159" spans="1:10" x14ac:dyDescent="0.3">
      <c r="A159" s="41" t="str">
        <f t="shared" ref="A159:B159" si="33">+A37</f>
        <v>A-32</v>
      </c>
      <c r="B159" s="46" t="str">
        <f t="shared" si="33"/>
        <v xml:space="preserve">Connettore </v>
      </c>
      <c r="C159" s="47"/>
      <c r="D159" s="48"/>
      <c r="E159" s="49">
        <f t="shared" si="2"/>
        <v>0</v>
      </c>
      <c r="F159" s="10">
        <f t="shared" si="3"/>
        <v>1</v>
      </c>
      <c r="G159" s="10"/>
      <c r="J159" s="14"/>
    </row>
    <row r="160" spans="1:10" x14ac:dyDescent="0.3">
      <c r="A160" s="41" t="str">
        <f t="shared" ref="A160:B160" si="34">+A38</f>
        <v>A-33</v>
      </c>
      <c r="B160" s="46" t="str">
        <f t="shared" si="34"/>
        <v>Custodia per aste microfoniche</v>
      </c>
      <c r="C160" s="47"/>
      <c r="D160" s="48"/>
      <c r="E160" s="49">
        <f t="shared" si="2"/>
        <v>0</v>
      </c>
      <c r="F160" s="10">
        <f t="shared" si="3"/>
        <v>1</v>
      </c>
      <c r="G160" s="10"/>
      <c r="J160" s="14"/>
    </row>
    <row r="161" spans="1:10" x14ac:dyDescent="0.3">
      <c r="A161" s="41" t="str">
        <f t="shared" ref="A161:B161" si="35">+A39</f>
        <v>A-34</v>
      </c>
      <c r="B161" s="46" t="str">
        <f t="shared" si="35"/>
        <v>Amplificatore per cuffie</v>
      </c>
      <c r="C161" s="47"/>
      <c r="D161" s="48"/>
      <c r="E161" s="49">
        <f t="shared" si="2"/>
        <v>0</v>
      </c>
      <c r="F161" s="10">
        <f t="shared" si="3"/>
        <v>1</v>
      </c>
      <c r="G161" s="10"/>
      <c r="J161" s="14"/>
    </row>
    <row r="162" spans="1:10" x14ac:dyDescent="0.3">
      <c r="A162" s="41" t="str">
        <f t="shared" ref="A162:B162" si="36">+A40</f>
        <v>A-35</v>
      </c>
      <c r="B162" s="46" t="str">
        <f t="shared" si="36"/>
        <v>Duck rain cover</v>
      </c>
      <c r="C162" s="47"/>
      <c r="D162" s="48"/>
      <c r="E162" s="49">
        <f t="shared" si="2"/>
        <v>0</v>
      </c>
      <c r="F162" s="10">
        <f t="shared" si="3"/>
        <v>1</v>
      </c>
      <c r="G162" s="10"/>
      <c r="J162" s="14"/>
    </row>
    <row r="163" spans="1:10" x14ac:dyDescent="0.3">
      <c r="A163" s="41" t="str">
        <f t="shared" ref="A163:B163" si="37">+A41</f>
        <v>A-36</v>
      </c>
      <c r="B163" s="46" t="str">
        <f t="shared" si="37"/>
        <v xml:space="preserve">Imbragatura con cintura </v>
      </c>
      <c r="C163" s="47"/>
      <c r="D163" s="48"/>
      <c r="E163" s="49">
        <f t="shared" si="2"/>
        <v>0</v>
      </c>
      <c r="F163" s="10">
        <f t="shared" si="3"/>
        <v>1</v>
      </c>
      <c r="G163" s="10"/>
      <c r="J163" s="14"/>
    </row>
    <row r="164" spans="1:10" x14ac:dyDescent="0.3">
      <c r="A164" s="41" t="str">
        <f t="shared" ref="A164:B164" si="38">+A42</f>
        <v>A-37</v>
      </c>
      <c r="B164" s="46" t="str">
        <f t="shared" si="38"/>
        <v>Imbragatura per corredi audio</v>
      </c>
      <c r="C164" s="47"/>
      <c r="D164" s="48"/>
      <c r="E164" s="49">
        <f t="shared" si="2"/>
        <v>0</v>
      </c>
      <c r="F164" s="10">
        <f t="shared" si="3"/>
        <v>1</v>
      </c>
      <c r="G164" s="10"/>
      <c r="J164" s="14"/>
    </row>
    <row r="165" spans="1:10" x14ac:dyDescent="0.3">
      <c r="A165" s="41" t="str">
        <f t="shared" ref="A165:B165" si="39">+A43</f>
        <v>A-38</v>
      </c>
      <c r="B165" s="46" t="str">
        <f t="shared" si="39"/>
        <v xml:space="preserve">Sospensione Lyre®  </v>
      </c>
      <c r="C165" s="47"/>
      <c r="D165" s="48"/>
      <c r="E165" s="49">
        <f t="shared" si="2"/>
        <v>0</v>
      </c>
      <c r="F165" s="10">
        <f t="shared" si="3"/>
        <v>1</v>
      </c>
      <c r="G165" s="10"/>
      <c r="J165" s="14"/>
    </row>
    <row r="166" spans="1:10" x14ac:dyDescent="0.3">
      <c r="A166" s="41" t="str">
        <f t="shared" ref="A166:B166" si="40">+A44</f>
        <v>A-39</v>
      </c>
      <c r="B166" s="46" t="str">
        <f t="shared" si="40"/>
        <v>InVision Softie Lyre® Mount with Pistol Grip</v>
      </c>
      <c r="C166" s="47"/>
      <c r="D166" s="48"/>
      <c r="E166" s="49">
        <f t="shared" si="2"/>
        <v>0</v>
      </c>
      <c r="F166" s="10">
        <f t="shared" si="3"/>
        <v>1</v>
      </c>
      <c r="G166" s="10"/>
      <c r="J166" s="14"/>
    </row>
    <row r="167" spans="1:10" x14ac:dyDescent="0.3">
      <c r="A167" s="41" t="str">
        <f t="shared" ref="A167:B167" si="41">+A45</f>
        <v>A-40</v>
      </c>
      <c r="B167" s="46" t="str">
        <f t="shared" si="41"/>
        <v>Pop filter</v>
      </c>
      <c r="C167" s="47"/>
      <c r="D167" s="48"/>
      <c r="E167" s="49">
        <f t="shared" si="2"/>
        <v>0</v>
      </c>
      <c r="F167" s="10">
        <f t="shared" si="3"/>
        <v>1</v>
      </c>
      <c r="G167" s="10"/>
      <c r="J167" s="14"/>
    </row>
    <row r="168" spans="1:10" x14ac:dyDescent="0.3">
      <c r="A168" s="41" t="str">
        <f t="shared" ref="A168:B168" si="42">+A46</f>
        <v>A-41</v>
      </c>
      <c r="B168" s="46" t="str">
        <f t="shared" si="42"/>
        <v>reflection filter</v>
      </c>
      <c r="C168" s="47"/>
      <c r="D168" s="48"/>
      <c r="E168" s="49">
        <f t="shared" si="2"/>
        <v>0</v>
      </c>
      <c r="F168" s="10">
        <f t="shared" si="3"/>
        <v>1</v>
      </c>
      <c r="G168" s="10"/>
      <c r="J168" s="14"/>
    </row>
    <row r="169" spans="1:10" x14ac:dyDescent="0.3">
      <c r="A169" s="41" t="str">
        <f t="shared" ref="A169:B169" si="43">+A47</f>
        <v>A-42</v>
      </c>
      <c r="B169" s="46" t="str">
        <f t="shared" si="43"/>
        <v>Registratore audio portatile per DLSR</v>
      </c>
      <c r="C169" s="47"/>
      <c r="D169" s="48"/>
      <c r="E169" s="49">
        <f t="shared" si="2"/>
        <v>0</v>
      </c>
      <c r="F169" s="10">
        <f t="shared" si="3"/>
        <v>1</v>
      </c>
      <c r="G169" s="10"/>
      <c r="J169" s="14"/>
    </row>
    <row r="170" spans="1:10" x14ac:dyDescent="0.3">
      <c r="A170" s="41" t="str">
        <f t="shared" ref="A170:B170" si="44">+A48</f>
        <v>A-43</v>
      </c>
      <c r="B170" s="46" t="str">
        <f t="shared" si="44"/>
        <v>Ricevitore per radiocuffie</v>
      </c>
      <c r="C170" s="47"/>
      <c r="D170" s="48"/>
      <c r="E170" s="49">
        <f t="shared" si="2"/>
        <v>0</v>
      </c>
      <c r="F170" s="10">
        <f t="shared" si="3"/>
        <v>1</v>
      </c>
      <c r="G170" s="10"/>
      <c r="J170" s="14"/>
    </row>
    <row r="171" spans="1:10" x14ac:dyDescent="0.3">
      <c r="A171" s="41" t="str">
        <f t="shared" ref="A171:B171" si="45">+A49</f>
        <v>A-44</v>
      </c>
      <c r="B171" s="46" t="str">
        <f t="shared" si="45"/>
        <v>Ricevitori bodypack</v>
      </c>
      <c r="C171" s="47"/>
      <c r="D171" s="48"/>
      <c r="E171" s="49">
        <f t="shared" si="2"/>
        <v>0</v>
      </c>
      <c r="F171" s="10">
        <f t="shared" si="3"/>
        <v>1</v>
      </c>
      <c r="G171" s="10"/>
      <c r="J171" s="14"/>
    </row>
    <row r="172" spans="1:10" x14ac:dyDescent="0.3">
      <c r="A172" s="41" t="str">
        <f t="shared" ref="A172:B172" si="46">+A50</f>
        <v>A-45</v>
      </c>
      <c r="B172" s="46" t="str">
        <f t="shared" si="46"/>
        <v>Sistema radio</v>
      </c>
      <c r="C172" s="47"/>
      <c r="D172" s="48"/>
      <c r="E172" s="49">
        <f t="shared" si="2"/>
        <v>0</v>
      </c>
      <c r="F172" s="10">
        <f t="shared" si="3"/>
        <v>1</v>
      </c>
      <c r="G172" s="10"/>
      <c r="J172" s="14"/>
    </row>
    <row r="173" spans="1:10" x14ac:dyDescent="0.3">
      <c r="A173" s="41" t="str">
        <f t="shared" ref="A173:B173" si="47">+A51</f>
        <v>A-46</v>
      </c>
      <c r="B173" s="46" t="str">
        <f t="shared" si="47"/>
        <v>Stereo bar</v>
      </c>
      <c r="C173" s="47"/>
      <c r="D173" s="48"/>
      <c r="E173" s="49">
        <f t="shared" si="2"/>
        <v>0</v>
      </c>
      <c r="F173" s="10">
        <f t="shared" si="3"/>
        <v>1</v>
      </c>
      <c r="G173" s="10"/>
      <c r="J173" s="14"/>
    </row>
    <row r="174" spans="1:10" x14ac:dyDescent="0.3">
      <c r="A174" s="41" t="str">
        <f t="shared" ref="A174:B174" si="48">+A52</f>
        <v>A-47</v>
      </c>
      <c r="B174" s="46" t="str">
        <f t="shared" si="48"/>
        <v>Supporto per altoparlanti</v>
      </c>
      <c r="C174" s="47"/>
      <c r="D174" s="48"/>
      <c r="E174" s="49">
        <f t="shared" si="2"/>
        <v>0</v>
      </c>
      <c r="F174" s="10">
        <f t="shared" si="3"/>
        <v>1</v>
      </c>
      <c r="G174" s="10"/>
      <c r="J174" s="14"/>
    </row>
    <row r="175" spans="1:10" x14ac:dyDescent="0.3">
      <c r="A175" s="41" t="str">
        <f t="shared" ref="A175:B175" si="49">+A53</f>
        <v>A-48</v>
      </c>
      <c r="B175" s="46" t="str">
        <f t="shared" si="49"/>
        <v>Supporto per microfono</v>
      </c>
      <c r="C175" s="47"/>
      <c r="D175" s="48"/>
      <c r="E175" s="49">
        <f t="shared" si="2"/>
        <v>0</v>
      </c>
      <c r="F175" s="10">
        <f t="shared" si="3"/>
        <v>1</v>
      </c>
      <c r="G175" s="10"/>
      <c r="J175" s="14"/>
    </row>
    <row r="176" spans="1:10" x14ac:dyDescent="0.3">
      <c r="A176" s="41" t="str">
        <f t="shared" ref="A176:B176" si="50">+A54</f>
        <v>A-49</v>
      </c>
      <c r="B176" s="46" t="str">
        <f t="shared" si="50"/>
        <v>Trasmettitore per radiocuffie</v>
      </c>
      <c r="C176" s="47"/>
      <c r="D176" s="48"/>
      <c r="E176" s="49">
        <f t="shared" si="2"/>
        <v>0</v>
      </c>
      <c r="F176" s="10">
        <f t="shared" si="3"/>
        <v>1</v>
      </c>
      <c r="G176" s="10"/>
      <c r="J176" s="14"/>
    </row>
    <row r="177" spans="1:10" x14ac:dyDescent="0.3">
      <c r="A177" s="41" t="str">
        <f t="shared" ref="A177:B177" si="51">+A55</f>
        <v>A-50</v>
      </c>
      <c r="B177" s="46" t="str">
        <f t="shared" si="51"/>
        <v>Universal mic swivel</v>
      </c>
      <c r="C177" s="47"/>
      <c r="D177" s="48"/>
      <c r="E177" s="49">
        <f t="shared" si="2"/>
        <v>0</v>
      </c>
      <c r="F177" s="10">
        <f t="shared" si="3"/>
        <v>1</v>
      </c>
      <c r="G177" s="10"/>
      <c r="J177" s="14"/>
    </row>
    <row r="178" spans="1:10" x14ac:dyDescent="0.3">
      <c r="A178" s="41" t="str">
        <f t="shared" ref="A178:B178" si="52">+A56</f>
        <v>A-51</v>
      </c>
      <c r="B178" s="46" t="str">
        <f t="shared" si="52"/>
        <v>Microfono shotgun</v>
      </c>
      <c r="C178" s="47"/>
      <c r="D178" s="48"/>
      <c r="E178" s="49">
        <f t="shared" si="2"/>
        <v>0</v>
      </c>
      <c r="F178" s="10">
        <f t="shared" si="3"/>
        <v>1</v>
      </c>
      <c r="G178" s="10"/>
      <c r="J178" s="14"/>
    </row>
    <row r="179" spans="1:10" x14ac:dyDescent="0.3">
      <c r="A179" s="41" t="str">
        <f t="shared" ref="A179:B179" si="53">+A57</f>
        <v>A-52</v>
      </c>
      <c r="B179" s="46" t="str">
        <f t="shared" si="53"/>
        <v xml:space="preserve">Microfono Compact  </v>
      </c>
      <c r="C179" s="47"/>
      <c r="D179" s="48"/>
      <c r="E179" s="49">
        <f t="shared" si="2"/>
        <v>0</v>
      </c>
      <c r="F179" s="10">
        <f t="shared" si="3"/>
        <v>1</v>
      </c>
      <c r="G179" s="10"/>
      <c r="J179" s="14"/>
    </row>
    <row r="180" spans="1:10" x14ac:dyDescent="0.3">
      <c r="A180" s="41" t="str">
        <f t="shared" ref="A180:B180" si="54">+A58</f>
        <v>A-53</v>
      </c>
      <c r="B180" s="46" t="str">
        <f t="shared" si="54"/>
        <v>Antivento</v>
      </c>
      <c r="C180" s="47"/>
      <c r="D180" s="48"/>
      <c r="E180" s="49">
        <f t="shared" si="2"/>
        <v>0</v>
      </c>
      <c r="F180" s="10">
        <f t="shared" si="3"/>
        <v>1</v>
      </c>
      <c r="G180" s="10"/>
      <c r="J180" s="14"/>
    </row>
    <row r="181" spans="1:10" x14ac:dyDescent="0.3">
      <c r="A181" s="41" t="str">
        <f t="shared" ref="A181:B181" si="55">+A59</f>
        <v>A-54</v>
      </c>
      <c r="B181" s="46" t="str">
        <f t="shared" si="55"/>
        <v>Sospensione</v>
      </c>
      <c r="C181" s="47"/>
      <c r="D181" s="48"/>
      <c r="E181" s="49">
        <f t="shared" si="2"/>
        <v>0</v>
      </c>
      <c r="F181" s="10">
        <f t="shared" si="3"/>
        <v>1</v>
      </c>
      <c r="G181" s="10"/>
      <c r="J181" s="14"/>
    </row>
    <row r="182" spans="1:10" x14ac:dyDescent="0.3">
      <c r="A182" s="41" t="str">
        <f t="shared" ref="A182:B182" si="56">+A60</f>
        <v>A-55</v>
      </c>
      <c r="B182" s="46" t="str">
        <f t="shared" si="56"/>
        <v>Stativi a compasso</v>
      </c>
      <c r="C182" s="47"/>
      <c r="D182" s="48"/>
      <c r="E182" s="49">
        <f t="shared" si="2"/>
        <v>0</v>
      </c>
      <c r="F182" s="10">
        <f t="shared" si="3"/>
        <v>1</v>
      </c>
      <c r="G182" s="10"/>
      <c r="J182" s="14"/>
    </row>
    <row r="183" spans="1:10" x14ac:dyDescent="0.3">
      <c r="A183" s="41" t="str">
        <f t="shared" ref="A183:B183" si="57">+A61</f>
        <v>A-56</v>
      </c>
      <c r="B183" s="46" t="str">
        <f t="shared" si="57"/>
        <v>Fustoni</v>
      </c>
      <c r="C183" s="47"/>
      <c r="D183" s="48"/>
      <c r="E183" s="49">
        <f t="shared" si="2"/>
        <v>0</v>
      </c>
      <c r="F183" s="10">
        <f t="shared" si="3"/>
        <v>1</v>
      </c>
      <c r="G183" s="10"/>
      <c r="J183" s="14"/>
    </row>
    <row r="184" spans="1:10" x14ac:dyDescent="0.3">
      <c r="A184" s="41" t="str">
        <f t="shared" ref="A184:B184" si="58">+A62</f>
        <v>A-57</v>
      </c>
      <c r="B184" s="46" t="str">
        <f t="shared" si="58"/>
        <v>Monitor portatile</v>
      </c>
      <c r="C184" s="47"/>
      <c r="D184" s="48"/>
      <c r="E184" s="49">
        <f t="shared" si="2"/>
        <v>0</v>
      </c>
      <c r="F184" s="10">
        <f t="shared" si="3"/>
        <v>1</v>
      </c>
      <c r="G184" s="10"/>
      <c r="J184" s="14"/>
    </row>
    <row r="185" spans="1:10" x14ac:dyDescent="0.3">
      <c r="A185" s="41" t="str">
        <f t="shared" ref="A185:B185" si="59">+A63</f>
        <v>A-58</v>
      </c>
      <c r="B185" s="46" t="str">
        <f t="shared" si="59"/>
        <v>Kit Bidule per interpretariato in simultanea</v>
      </c>
      <c r="C185" s="47"/>
      <c r="D185" s="48"/>
      <c r="E185" s="49">
        <f t="shared" si="2"/>
        <v>0</v>
      </c>
      <c r="F185" s="10">
        <f t="shared" si="3"/>
        <v>1</v>
      </c>
      <c r="G185" s="10"/>
      <c r="J185" s="14"/>
    </row>
    <row r="186" spans="1:10" x14ac:dyDescent="0.3">
      <c r="A186" s="41" t="str">
        <f t="shared" ref="A186:B186" si="60">+A64</f>
        <v>A-59</v>
      </c>
      <c r="B186" s="46" t="str">
        <f t="shared" si="60"/>
        <v>Microfono voce e strumenti</v>
      </c>
      <c r="C186" s="47"/>
      <c r="D186" s="48"/>
      <c r="E186" s="49">
        <f t="shared" si="2"/>
        <v>0</v>
      </c>
      <c r="F186" s="10">
        <f t="shared" si="3"/>
        <v>1</v>
      </c>
      <c r="G186" s="10"/>
      <c r="J186" s="14"/>
    </row>
    <row r="187" spans="1:10" ht="28.8" x14ac:dyDescent="0.3">
      <c r="A187" s="41" t="str">
        <f t="shared" ref="A187" si="61">+A65</f>
        <v>A-60</v>
      </c>
      <c r="B187" s="46" t="str">
        <f>+B65</f>
        <v xml:space="preserve">Microfono voce
</v>
      </c>
      <c r="C187" s="47"/>
      <c r="D187" s="48"/>
      <c r="E187" s="49">
        <f t="shared" si="2"/>
        <v>0</v>
      </c>
      <c r="F187" s="10">
        <f t="shared" si="3"/>
        <v>1</v>
      </c>
      <c r="G187" s="10"/>
      <c r="J187" s="14"/>
    </row>
    <row r="188" spans="1:10" x14ac:dyDescent="0.3">
      <c r="A188" s="41" t="str">
        <f t="shared" ref="A188:B188" si="62">+A66</f>
        <v>A-61</v>
      </c>
      <c r="B188" s="46" t="str">
        <f t="shared" si="62"/>
        <v>Amplificatore chitarra</v>
      </c>
      <c r="C188" s="47"/>
      <c r="D188" s="48"/>
      <c r="E188" s="49">
        <f t="shared" si="2"/>
        <v>0</v>
      </c>
      <c r="F188" s="10">
        <f t="shared" si="3"/>
        <v>1</v>
      </c>
      <c r="G188" s="10"/>
      <c r="J188" s="14"/>
    </row>
    <row r="189" spans="1:10" x14ac:dyDescent="0.3">
      <c r="A189" s="41" t="str">
        <f t="shared" ref="A189:B189" si="63">+A67</f>
        <v>A-62</v>
      </c>
      <c r="B189" s="46" t="str">
        <f t="shared" si="63"/>
        <v>Amplificatore basso e contrabbasso</v>
      </c>
      <c r="C189" s="47"/>
      <c r="D189" s="48"/>
      <c r="E189" s="49">
        <f t="shared" si="2"/>
        <v>0</v>
      </c>
      <c r="F189" s="10">
        <f t="shared" si="3"/>
        <v>1</v>
      </c>
      <c r="G189" s="10"/>
      <c r="J189" s="14"/>
    </row>
    <row r="190" spans="1:10" x14ac:dyDescent="0.3">
      <c r="A190" s="41" t="str">
        <f t="shared" ref="A190:B190" si="64">+A68</f>
        <v>A-63</v>
      </c>
      <c r="B190" s="46" t="str">
        <f t="shared" si="64"/>
        <v>Lettore CD</v>
      </c>
      <c r="C190" s="47"/>
      <c r="D190" s="48"/>
      <c r="E190" s="49">
        <f t="shared" si="2"/>
        <v>0</v>
      </c>
      <c r="F190" s="10">
        <f t="shared" si="3"/>
        <v>1</v>
      </c>
      <c r="G190" s="10"/>
      <c r="J190" s="14"/>
    </row>
    <row r="191" spans="1:10" x14ac:dyDescent="0.3">
      <c r="A191" s="41" t="str">
        <f t="shared" ref="A191:B191" si="65">+A69</f>
        <v>A-64</v>
      </c>
      <c r="B191" s="46" t="str">
        <f t="shared" si="65"/>
        <v>Leggio</v>
      </c>
      <c r="C191" s="47"/>
      <c r="D191" s="48"/>
      <c r="E191" s="49">
        <f t="shared" si="2"/>
        <v>0</v>
      </c>
      <c r="F191" s="10">
        <f t="shared" si="3"/>
        <v>1</v>
      </c>
      <c r="G191" s="10"/>
      <c r="J191" s="14"/>
    </row>
    <row r="192" spans="1:10" x14ac:dyDescent="0.3">
      <c r="A192" s="41" t="str">
        <f t="shared" ref="A192:B192" si="66">+A70</f>
        <v>A-65</v>
      </c>
      <c r="B192" s="46" t="str">
        <f t="shared" si="66"/>
        <v>Casse amplificate voce</v>
      </c>
      <c r="C192" s="47"/>
      <c r="D192" s="48"/>
      <c r="E192" s="49">
        <f t="shared" si="2"/>
        <v>0</v>
      </c>
      <c r="F192" s="10">
        <f t="shared" si="3"/>
        <v>1</v>
      </c>
      <c r="G192" s="10"/>
      <c r="J192" s="14"/>
    </row>
    <row r="193" spans="1:10" ht="28.8" x14ac:dyDescent="0.3">
      <c r="A193" s="41" t="str">
        <f t="shared" ref="A193:B193" si="67">+A71</f>
        <v>A-66</v>
      </c>
      <c r="B193" s="46" t="str">
        <f t="shared" si="67"/>
        <v xml:space="preserve">Cuffie 
</v>
      </c>
      <c r="C193" s="47"/>
      <c r="D193" s="48"/>
      <c r="E193" s="49">
        <f t="shared" ref="E193:E245" si="68">IF(C193&gt;=E71,"INAMMISSIBILE",+C193*D71)</f>
        <v>0</v>
      </c>
      <c r="F193" s="10">
        <f t="shared" ref="F193:F245" si="69">(F71-E193)/F71</f>
        <v>1</v>
      </c>
      <c r="G193" s="10"/>
      <c r="J193" s="14"/>
    </row>
    <row r="194" spans="1:10" x14ac:dyDescent="0.3">
      <c r="A194" s="41" t="str">
        <f t="shared" ref="A194:B194" si="70">+A72</f>
        <v>A-67</v>
      </c>
      <c r="B194" s="46" t="str">
        <f t="shared" si="70"/>
        <v xml:space="preserve">Microfoni </v>
      </c>
      <c r="C194" s="47"/>
      <c r="D194" s="48"/>
      <c r="E194" s="49">
        <f t="shared" si="68"/>
        <v>0</v>
      </c>
      <c r="F194" s="10">
        <f t="shared" si="69"/>
        <v>1</v>
      </c>
      <c r="G194" s="10"/>
      <c r="J194" s="14"/>
    </row>
    <row r="195" spans="1:10" x14ac:dyDescent="0.3">
      <c r="A195" s="41" t="str">
        <f t="shared" ref="A195:B195" si="71">+A73</f>
        <v>A-68</v>
      </c>
      <c r="B195" s="46" t="str">
        <f t="shared" si="71"/>
        <v xml:space="preserve">MIXER  </v>
      </c>
      <c r="C195" s="47"/>
      <c r="D195" s="48"/>
      <c r="E195" s="49">
        <f t="shared" si="68"/>
        <v>0</v>
      </c>
      <c r="F195" s="10">
        <f t="shared" si="69"/>
        <v>1</v>
      </c>
      <c r="G195" s="10"/>
      <c r="J195" s="14"/>
    </row>
    <row r="196" spans="1:10" x14ac:dyDescent="0.3">
      <c r="A196" s="41" t="str">
        <f t="shared" ref="A196:B196" si="72">+A74</f>
        <v>A-69</v>
      </c>
      <c r="B196" s="46" t="str">
        <f t="shared" si="72"/>
        <v xml:space="preserve">SCHEDA AUDIO  </v>
      </c>
      <c r="C196" s="47"/>
      <c r="D196" s="48"/>
      <c r="E196" s="49">
        <f t="shared" si="68"/>
        <v>0</v>
      </c>
      <c r="F196" s="10">
        <f t="shared" si="69"/>
        <v>1</v>
      </c>
      <c r="G196" s="10"/>
      <c r="J196" s="14"/>
    </row>
    <row r="197" spans="1:10" x14ac:dyDescent="0.3">
      <c r="A197" s="41" t="str">
        <f t="shared" ref="A197:B197" si="73">+A75</f>
        <v>A-70</v>
      </c>
      <c r="B197" s="46" t="str">
        <f t="shared" si="73"/>
        <v>CAVI OTTICI PER COLLEGAMENTO ADAT 3MT</v>
      </c>
      <c r="C197" s="47"/>
      <c r="D197" s="48"/>
      <c r="E197" s="49">
        <f t="shared" si="68"/>
        <v>0</v>
      </c>
      <c r="F197" s="10">
        <f t="shared" si="69"/>
        <v>1</v>
      </c>
      <c r="G197" s="10"/>
      <c r="J197" s="14"/>
    </row>
    <row r="198" spans="1:10" x14ac:dyDescent="0.3">
      <c r="A198" s="41" t="str">
        <f t="shared" ref="A198:B198" si="74">+A76</f>
        <v>A-71</v>
      </c>
      <c r="B198" s="46" t="str">
        <f t="shared" si="74"/>
        <v xml:space="preserve">SOFTWARE EDITING AUDIO </v>
      </c>
      <c r="C198" s="47"/>
      <c r="D198" s="48"/>
      <c r="E198" s="49">
        <f t="shared" si="68"/>
        <v>0</v>
      </c>
      <c r="F198" s="10">
        <f t="shared" si="69"/>
        <v>1</v>
      </c>
      <c r="G198" s="10"/>
      <c r="J198" s="14"/>
    </row>
    <row r="199" spans="1:10" x14ac:dyDescent="0.3">
      <c r="A199" s="41" t="str">
        <f t="shared" ref="A199:B199" si="75">+A77</f>
        <v>A-72</v>
      </c>
      <c r="B199" s="46" t="str">
        <f t="shared" si="75"/>
        <v>DIFFUSORE PASSIVO</v>
      </c>
      <c r="C199" s="47"/>
      <c r="D199" s="48"/>
      <c r="E199" s="49">
        <f t="shared" si="68"/>
        <v>0</v>
      </c>
      <c r="F199" s="10">
        <f t="shared" si="69"/>
        <v>1</v>
      </c>
      <c r="G199" s="10"/>
      <c r="J199" s="14"/>
    </row>
    <row r="200" spans="1:10" x14ac:dyDescent="0.3">
      <c r="A200" s="41" t="str">
        <f t="shared" ref="A200:B200" si="76">+A78</f>
        <v>A-73</v>
      </c>
      <c r="B200" s="46" t="str">
        <f t="shared" si="76"/>
        <v>DIFFUSORE PASSIVO</v>
      </c>
      <c r="C200" s="47"/>
      <c r="D200" s="48"/>
      <c r="E200" s="49">
        <f t="shared" si="68"/>
        <v>0</v>
      </c>
      <c r="F200" s="10">
        <f t="shared" si="69"/>
        <v>1</v>
      </c>
      <c r="G200" s="10"/>
      <c r="J200" s="14"/>
    </row>
    <row r="201" spans="1:10" x14ac:dyDescent="0.3">
      <c r="A201" s="41" t="str">
        <f t="shared" ref="A201:B201" si="77">+A79</f>
        <v>A-74</v>
      </c>
      <c r="B201" s="46" t="str">
        <f t="shared" si="77"/>
        <v>SUBWOOFER PASSIVO</v>
      </c>
      <c r="C201" s="47"/>
      <c r="D201" s="48"/>
      <c r="E201" s="49">
        <f t="shared" si="68"/>
        <v>0</v>
      </c>
      <c r="F201" s="10">
        <f t="shared" si="69"/>
        <v>1</v>
      </c>
      <c r="G201" s="10"/>
      <c r="J201" s="14"/>
    </row>
    <row r="202" spans="1:10" x14ac:dyDescent="0.3">
      <c r="A202" s="41" t="str">
        <f t="shared" ref="A202:B202" si="78">+A80</f>
        <v>A-75</v>
      </c>
      <c r="B202" s="46" t="str">
        <f t="shared" si="78"/>
        <v>AMPLIFICATORE DI POTENZA</v>
      </c>
      <c r="C202" s="47"/>
      <c r="D202" s="48"/>
      <c r="E202" s="49">
        <f t="shared" si="68"/>
        <v>0</v>
      </c>
      <c r="F202" s="10">
        <f t="shared" si="69"/>
        <v>1</v>
      </c>
      <c r="G202" s="10"/>
      <c r="J202" s="14"/>
    </row>
    <row r="203" spans="1:10" x14ac:dyDescent="0.3">
      <c r="A203" s="41" t="str">
        <f t="shared" ref="A203:B203" si="79">+A81</f>
        <v>A-76</v>
      </c>
      <c r="B203" s="46" t="str">
        <f t="shared" si="79"/>
        <v>PROCESSORE DI SEGNALE ANALOGICO</v>
      </c>
      <c r="C203" s="47"/>
      <c r="D203" s="48"/>
      <c r="E203" s="49">
        <f t="shared" si="68"/>
        <v>0</v>
      </c>
      <c r="F203" s="10">
        <f t="shared" si="69"/>
        <v>1</v>
      </c>
      <c r="G203" s="10"/>
      <c r="J203" s="14"/>
    </row>
    <row r="204" spans="1:10" x14ac:dyDescent="0.3">
      <c r="A204" s="41" t="str">
        <f t="shared" ref="A204:B204" si="80">+A82</f>
        <v>A-77</v>
      </c>
      <c r="B204" s="46" t="str">
        <f t="shared" si="80"/>
        <v>SUPPORTO PER SOSPENSIONE</v>
      </c>
      <c r="C204" s="47"/>
      <c r="D204" s="48"/>
      <c r="E204" s="49">
        <f t="shared" si="68"/>
        <v>0</v>
      </c>
      <c r="F204" s="10">
        <f t="shared" si="69"/>
        <v>1</v>
      </c>
      <c r="G204" s="10"/>
      <c r="J204" s="14"/>
    </row>
    <row r="205" spans="1:10" x14ac:dyDescent="0.3">
      <c r="A205" s="41" t="str">
        <f t="shared" ref="A205:B205" si="81">+A83</f>
        <v>A-78</v>
      </c>
      <c r="B205" s="46" t="str">
        <f t="shared" si="81"/>
        <v xml:space="preserve">DIFFUSORE ATTIVO </v>
      </c>
      <c r="C205" s="47"/>
      <c r="D205" s="48"/>
      <c r="E205" s="49">
        <f t="shared" si="68"/>
        <v>0</v>
      </c>
      <c r="F205" s="10">
        <f t="shared" si="69"/>
        <v>1</v>
      </c>
      <c r="G205" s="10"/>
      <c r="J205" s="14"/>
    </row>
    <row r="206" spans="1:10" x14ac:dyDescent="0.3">
      <c r="A206" s="41" t="str">
        <f t="shared" ref="A206:B206" si="82">+A84</f>
        <v>A-79</v>
      </c>
      <c r="B206" s="46" t="str">
        <f t="shared" si="82"/>
        <v>GANCIO per AMERICANA</v>
      </c>
      <c r="C206" s="47"/>
      <c r="D206" s="48"/>
      <c r="E206" s="49">
        <f t="shared" si="68"/>
        <v>0</v>
      </c>
      <c r="F206" s="10">
        <f t="shared" si="69"/>
        <v>1</v>
      </c>
      <c r="G206" s="10"/>
      <c r="J206" s="14"/>
    </row>
    <row r="207" spans="1:10" x14ac:dyDescent="0.3">
      <c r="A207" s="41" t="str">
        <f t="shared" ref="A207:B207" si="83">+A85</f>
        <v>A-80</v>
      </c>
      <c r="B207" s="46" t="str">
        <f t="shared" si="83"/>
        <v>FLYCASE PER MIXER</v>
      </c>
      <c r="C207" s="47"/>
      <c r="D207" s="48"/>
      <c r="E207" s="49">
        <f t="shared" si="68"/>
        <v>0</v>
      </c>
      <c r="F207" s="10">
        <f t="shared" si="69"/>
        <v>1</v>
      </c>
      <c r="G207" s="10"/>
      <c r="J207" s="14"/>
    </row>
    <row r="208" spans="1:10" x14ac:dyDescent="0.3">
      <c r="A208" s="41" t="str">
        <f t="shared" ref="A208:B208" si="84">+A86</f>
        <v>A-81</v>
      </c>
      <c r="B208" s="46" t="str">
        <f t="shared" si="84"/>
        <v>INVERTER</v>
      </c>
      <c r="C208" s="47"/>
      <c r="D208" s="48"/>
      <c r="E208" s="49">
        <f t="shared" si="68"/>
        <v>0</v>
      </c>
      <c r="F208" s="10">
        <f t="shared" si="69"/>
        <v>1</v>
      </c>
      <c r="G208" s="10"/>
      <c r="J208" s="14"/>
    </row>
    <row r="209" spans="1:10" x14ac:dyDescent="0.3">
      <c r="A209" s="41" t="str">
        <f t="shared" ref="A209:B209" si="85">+A87</f>
        <v>A-82</v>
      </c>
      <c r="B209" s="46" t="str">
        <f t="shared" si="85"/>
        <v>MIXER AUDIO ANALOGICO</v>
      </c>
      <c r="C209" s="47"/>
      <c r="D209" s="48"/>
      <c r="E209" s="49">
        <f t="shared" si="68"/>
        <v>0</v>
      </c>
      <c r="F209" s="10">
        <f t="shared" si="69"/>
        <v>1</v>
      </c>
      <c r="G209" s="10"/>
      <c r="J209" s="14"/>
    </row>
    <row r="210" spans="1:10" x14ac:dyDescent="0.3">
      <c r="A210" s="41" t="str">
        <f t="shared" ref="A210:B210" si="86">+A88</f>
        <v>A-83</v>
      </c>
      <c r="B210" s="46" t="str">
        <f t="shared" si="86"/>
        <v>SUPPORTI A PARETE</v>
      </c>
      <c r="C210" s="47"/>
      <c r="D210" s="48"/>
      <c r="E210" s="49">
        <f t="shared" si="68"/>
        <v>0</v>
      </c>
      <c r="F210" s="10">
        <f t="shared" si="69"/>
        <v>1</v>
      </c>
      <c r="G210" s="10"/>
      <c r="J210" s="14"/>
    </row>
    <row r="211" spans="1:10" x14ac:dyDescent="0.3">
      <c r="A211" s="41" t="str">
        <f t="shared" ref="A211:B211" si="87">+A89</f>
        <v>A-84</v>
      </c>
      <c r="B211" s="46" t="str">
        <f t="shared" si="87"/>
        <v xml:space="preserve">DIFFUSORE ATTIVO </v>
      </c>
      <c r="C211" s="47"/>
      <c r="D211" s="48"/>
      <c r="E211" s="49">
        <f t="shared" si="68"/>
        <v>0</v>
      </c>
      <c r="F211" s="10">
        <f t="shared" si="69"/>
        <v>1</v>
      </c>
      <c r="G211" s="10"/>
      <c r="J211" s="14"/>
    </row>
    <row r="212" spans="1:10" x14ac:dyDescent="0.3">
      <c r="A212" s="41" t="str">
        <f t="shared" ref="A212:B212" si="88">+A90</f>
        <v>A-85</v>
      </c>
      <c r="B212" s="46" t="str">
        <f t="shared" si="88"/>
        <v>QUADRO RACK 19 POLLICI</v>
      </c>
      <c r="C212" s="47"/>
      <c r="D212" s="48"/>
      <c r="E212" s="49">
        <f t="shared" si="68"/>
        <v>0</v>
      </c>
      <c r="F212" s="10">
        <f t="shared" si="69"/>
        <v>1</v>
      </c>
      <c r="G212" s="10"/>
      <c r="J212" s="14"/>
    </row>
    <row r="213" spans="1:10" x14ac:dyDescent="0.3">
      <c r="A213" s="41" t="str">
        <f t="shared" ref="A213:B213" si="89">+A91</f>
        <v>A-86</v>
      </c>
      <c r="B213" s="46" t="str">
        <f t="shared" si="89"/>
        <v xml:space="preserve">LETTORE CD </v>
      </c>
      <c r="C213" s="47"/>
      <c r="D213" s="48"/>
      <c r="E213" s="49">
        <f t="shared" si="68"/>
        <v>0</v>
      </c>
      <c r="F213" s="10">
        <f t="shared" si="69"/>
        <v>1</v>
      </c>
      <c r="G213" s="10"/>
      <c r="J213" s="14"/>
    </row>
    <row r="214" spans="1:10" x14ac:dyDescent="0.3">
      <c r="A214" s="41" t="str">
        <f t="shared" ref="A214:B214" si="90">+A92</f>
        <v>A-87</v>
      </c>
      <c r="B214" s="46" t="str">
        <f t="shared" si="90"/>
        <v xml:space="preserve">SUBWOOFER  </v>
      </c>
      <c r="C214" s="47"/>
      <c r="D214" s="48"/>
      <c r="E214" s="49">
        <f t="shared" si="68"/>
        <v>0</v>
      </c>
      <c r="F214" s="10">
        <f t="shared" si="69"/>
        <v>1</v>
      </c>
      <c r="G214" s="10"/>
      <c r="J214" s="14"/>
    </row>
    <row r="215" spans="1:10" x14ac:dyDescent="0.3">
      <c r="A215" s="41" t="str">
        <f t="shared" ref="A215:B215" si="91">+A93</f>
        <v>A-88</v>
      </c>
      <c r="B215" s="46" t="str">
        <f t="shared" si="91"/>
        <v>CAVERIA</v>
      </c>
      <c r="C215" s="47"/>
      <c r="D215" s="48"/>
      <c r="E215" s="49">
        <f t="shared" si="68"/>
        <v>0</v>
      </c>
      <c r="F215" s="10">
        <f t="shared" si="69"/>
        <v>1</v>
      </c>
      <c r="G215" s="10"/>
      <c r="J215" s="14"/>
    </row>
    <row r="216" spans="1:10" x14ac:dyDescent="0.3">
      <c r="A216" s="41" t="str">
        <f t="shared" ref="A216:B216" si="92">+A94</f>
        <v>A-89</v>
      </c>
      <c r="B216" s="46" t="str">
        <f t="shared" si="92"/>
        <v>CAVERIA</v>
      </c>
      <c r="C216" s="47"/>
      <c r="D216" s="48"/>
      <c r="E216" s="49">
        <f t="shared" si="68"/>
        <v>0</v>
      </c>
      <c r="F216" s="10">
        <f t="shared" si="69"/>
        <v>1</v>
      </c>
      <c r="G216" s="10"/>
      <c r="J216" s="14"/>
    </row>
    <row r="217" spans="1:10" x14ac:dyDescent="0.3">
      <c r="A217" s="41" t="str">
        <f t="shared" ref="A217:B217" si="93">+A95</f>
        <v>A-90</v>
      </c>
      <c r="B217" s="46" t="str">
        <f t="shared" si="93"/>
        <v>CAVERIA</v>
      </c>
      <c r="C217" s="47"/>
      <c r="D217" s="48"/>
      <c r="E217" s="49">
        <f t="shared" si="68"/>
        <v>0</v>
      </c>
      <c r="F217" s="10">
        <f t="shared" si="69"/>
        <v>1</v>
      </c>
      <c r="G217" s="10"/>
      <c r="J217" s="14"/>
    </row>
    <row r="218" spans="1:10" x14ac:dyDescent="0.3">
      <c r="A218" s="41" t="str">
        <f t="shared" ref="A218:B218" si="94">+A96</f>
        <v>A-91</v>
      </c>
      <c r="B218" s="46" t="str">
        <f t="shared" si="94"/>
        <v xml:space="preserve">SCHEDA AUDIO  </v>
      </c>
      <c r="C218" s="47"/>
      <c r="D218" s="48"/>
      <c r="E218" s="49">
        <f t="shared" si="68"/>
        <v>0</v>
      </c>
      <c r="F218" s="10">
        <f t="shared" si="69"/>
        <v>1</v>
      </c>
      <c r="G218" s="10"/>
      <c r="J218" s="14"/>
    </row>
    <row r="219" spans="1:10" x14ac:dyDescent="0.3">
      <c r="A219" s="41" t="str">
        <f t="shared" ref="A219:B219" si="95">+A97</f>
        <v>A-92</v>
      </c>
      <c r="B219" s="46" t="str">
        <f t="shared" si="95"/>
        <v xml:space="preserve">cavi microfonici </v>
      </c>
      <c r="C219" s="47"/>
      <c r="D219" s="48"/>
      <c r="E219" s="49">
        <f t="shared" si="68"/>
        <v>0</v>
      </c>
      <c r="F219" s="10">
        <f t="shared" si="69"/>
        <v>1</v>
      </c>
      <c r="G219" s="10"/>
      <c r="J219" s="14"/>
    </row>
    <row r="220" spans="1:10" x14ac:dyDescent="0.3">
      <c r="A220" s="41" t="str">
        <f t="shared" ref="A220:B220" si="96">+A98</f>
        <v>A-93</v>
      </c>
      <c r="B220" s="46" t="str">
        <f t="shared" si="96"/>
        <v xml:space="preserve">prese volanti </v>
      </c>
      <c r="C220" s="47"/>
      <c r="D220" s="48"/>
      <c r="E220" s="49">
        <f t="shared" si="68"/>
        <v>0</v>
      </c>
      <c r="F220" s="10">
        <f t="shared" si="69"/>
        <v>1</v>
      </c>
      <c r="G220" s="10"/>
      <c r="J220" s="14"/>
    </row>
    <row r="221" spans="1:10" x14ac:dyDescent="0.3">
      <c r="A221" s="41" t="str">
        <f t="shared" ref="A221:B221" si="97">+A99</f>
        <v>A-94</v>
      </c>
      <c r="B221" s="46" t="str">
        <f t="shared" si="97"/>
        <v xml:space="preserve">prese volanti </v>
      </c>
      <c r="C221" s="47"/>
      <c r="D221" s="48"/>
      <c r="E221" s="49">
        <f t="shared" si="68"/>
        <v>0</v>
      </c>
      <c r="F221" s="10">
        <f t="shared" si="69"/>
        <v>1</v>
      </c>
      <c r="G221" s="10"/>
      <c r="J221" s="14"/>
    </row>
    <row r="222" spans="1:10" x14ac:dyDescent="0.3">
      <c r="A222" s="41" t="str">
        <f t="shared" ref="A222:B222" si="98">+A100</f>
        <v>A-95</v>
      </c>
      <c r="B222" s="46" t="str">
        <f t="shared" si="98"/>
        <v xml:space="preserve">adattatori </v>
      </c>
      <c r="C222" s="47"/>
      <c r="D222" s="48"/>
      <c r="E222" s="49">
        <f t="shared" si="68"/>
        <v>0</v>
      </c>
      <c r="F222" s="10">
        <f t="shared" si="69"/>
        <v>1</v>
      </c>
      <c r="G222" s="10"/>
      <c r="J222" s="14"/>
    </row>
    <row r="223" spans="1:10" x14ac:dyDescent="0.3">
      <c r="A223" s="41" t="str">
        <f t="shared" ref="A223:B223" si="99">+A101</f>
        <v>A-96</v>
      </c>
      <c r="B223" s="46" t="str">
        <f t="shared" si="99"/>
        <v>bobina cavo audio</v>
      </c>
      <c r="C223" s="47"/>
      <c r="D223" s="48"/>
      <c r="E223" s="49">
        <f t="shared" si="68"/>
        <v>0</v>
      </c>
      <c r="F223" s="10">
        <f t="shared" si="69"/>
        <v>1</v>
      </c>
      <c r="G223" s="10"/>
      <c r="J223" s="14"/>
    </row>
    <row r="224" spans="1:10" x14ac:dyDescent="0.3">
      <c r="A224" s="41" t="str">
        <f t="shared" ref="A224:B224" si="100">+A102</f>
        <v>A-97</v>
      </c>
      <c r="B224" s="46" t="str">
        <f t="shared" si="100"/>
        <v xml:space="preserve">bobina cavo audio </v>
      </c>
      <c r="C224" s="47"/>
      <c r="D224" s="48"/>
      <c r="E224" s="49">
        <f t="shared" si="68"/>
        <v>0</v>
      </c>
      <c r="F224" s="10">
        <f t="shared" si="69"/>
        <v>1</v>
      </c>
      <c r="G224" s="10"/>
      <c r="J224" s="14"/>
    </row>
    <row r="225" spans="1:10" x14ac:dyDescent="0.3">
      <c r="A225" s="41" t="str">
        <f t="shared" ref="A225:B225" si="101">+A103</f>
        <v>A-98</v>
      </c>
      <c r="B225" s="46" t="str">
        <f t="shared" si="101"/>
        <v xml:space="preserve">bobina cavo </v>
      </c>
      <c r="C225" s="47"/>
      <c r="D225" s="48"/>
      <c r="E225" s="49">
        <f t="shared" si="68"/>
        <v>0</v>
      </c>
      <c r="F225" s="10">
        <f t="shared" si="69"/>
        <v>1</v>
      </c>
      <c r="G225" s="10"/>
      <c r="J225" s="14"/>
    </row>
    <row r="226" spans="1:10" x14ac:dyDescent="0.3">
      <c r="A226" s="41" t="str">
        <f t="shared" ref="A226:B226" si="102">+A104</f>
        <v>A-99</v>
      </c>
      <c r="B226" s="46" t="str">
        <f t="shared" si="102"/>
        <v xml:space="preserve">Connettore </v>
      </c>
      <c r="C226" s="47"/>
      <c r="D226" s="48"/>
      <c r="E226" s="49">
        <f t="shared" si="68"/>
        <v>0</v>
      </c>
      <c r="F226" s="10">
        <f t="shared" si="69"/>
        <v>1</v>
      </c>
      <c r="G226" s="10"/>
      <c r="J226" s="14"/>
    </row>
    <row r="227" spans="1:10" x14ac:dyDescent="0.3">
      <c r="A227" s="41" t="str">
        <f t="shared" ref="A227:B227" si="103">+A105</f>
        <v>A-100</v>
      </c>
      <c r="B227" s="46" t="str">
        <f t="shared" si="103"/>
        <v xml:space="preserve">Connettore </v>
      </c>
      <c r="C227" s="47"/>
      <c r="D227" s="48"/>
      <c r="E227" s="49">
        <f t="shared" si="68"/>
        <v>0</v>
      </c>
      <c r="F227" s="10">
        <f t="shared" si="69"/>
        <v>1</v>
      </c>
      <c r="G227" s="10"/>
      <c r="J227" s="14"/>
    </row>
    <row r="228" spans="1:10" x14ac:dyDescent="0.3">
      <c r="A228" s="41" t="str">
        <f t="shared" ref="A228:B228" si="104">+A106</f>
        <v>A-101</v>
      </c>
      <c r="B228" s="46" t="str">
        <f t="shared" si="104"/>
        <v xml:space="preserve">Connettore </v>
      </c>
      <c r="C228" s="47"/>
      <c r="D228" s="48"/>
      <c r="E228" s="49">
        <f t="shared" si="68"/>
        <v>0</v>
      </c>
      <c r="F228" s="10">
        <f t="shared" si="69"/>
        <v>1</v>
      </c>
      <c r="G228" s="10"/>
      <c r="J228" s="14"/>
    </row>
    <row r="229" spans="1:10" x14ac:dyDescent="0.3">
      <c r="A229" s="41" t="str">
        <f t="shared" ref="A229:B229" si="105">+A107</f>
        <v>A-102</v>
      </c>
      <c r="B229" s="46" t="str">
        <f t="shared" si="105"/>
        <v xml:space="preserve">Cavi </v>
      </c>
      <c r="C229" s="47"/>
      <c r="D229" s="48"/>
      <c r="E229" s="49">
        <f t="shared" si="68"/>
        <v>0</v>
      </c>
      <c r="F229" s="10">
        <f t="shared" si="69"/>
        <v>1</v>
      </c>
      <c r="G229" s="10"/>
      <c r="J229" s="14"/>
    </row>
    <row r="230" spans="1:10" x14ac:dyDescent="0.3">
      <c r="A230" s="41" t="str">
        <f t="shared" ref="A230:B230" si="106">+A108</f>
        <v>A-103</v>
      </c>
      <c r="B230" s="46" t="str">
        <f t="shared" si="106"/>
        <v xml:space="preserve">rotoli nastro GAFFA </v>
      </c>
      <c r="C230" s="47"/>
      <c r="D230" s="48"/>
      <c r="E230" s="49">
        <f t="shared" si="68"/>
        <v>0</v>
      </c>
      <c r="F230" s="10">
        <f t="shared" si="69"/>
        <v>1</v>
      </c>
      <c r="G230" s="10"/>
      <c r="J230" s="14"/>
    </row>
    <row r="231" spans="1:10" x14ac:dyDescent="0.3">
      <c r="A231" s="41" t="str">
        <f t="shared" ref="A231:B231" si="107">+A109</f>
        <v>A-104</v>
      </c>
      <c r="B231" s="46" t="str">
        <f t="shared" si="107"/>
        <v xml:space="preserve">Cavi </v>
      </c>
      <c r="C231" s="47"/>
      <c r="D231" s="48"/>
      <c r="E231" s="49">
        <f t="shared" si="68"/>
        <v>0</v>
      </c>
      <c r="F231" s="10">
        <f t="shared" si="69"/>
        <v>1</v>
      </c>
      <c r="G231" s="10"/>
      <c r="J231" s="14"/>
    </row>
    <row r="232" spans="1:10" x14ac:dyDescent="0.3">
      <c r="A232" s="41" t="str">
        <f t="shared" ref="A232:B232" si="108">+A110</f>
        <v>A-105</v>
      </c>
      <c r="B232" s="46" t="str">
        <f t="shared" si="108"/>
        <v xml:space="preserve">frusta di cavi </v>
      </c>
      <c r="C232" s="47"/>
      <c r="D232" s="48"/>
      <c r="E232" s="49">
        <f t="shared" si="68"/>
        <v>0</v>
      </c>
      <c r="F232" s="10">
        <f t="shared" si="69"/>
        <v>1</v>
      </c>
      <c r="G232" s="10"/>
      <c r="J232" s="14"/>
    </row>
    <row r="233" spans="1:10" x14ac:dyDescent="0.3">
      <c r="A233" s="41" t="str">
        <f t="shared" ref="A233:B233" si="109">+A111</f>
        <v>A-106</v>
      </c>
      <c r="B233" s="46" t="str">
        <f t="shared" si="109"/>
        <v>frusta di cavi</v>
      </c>
      <c r="C233" s="47"/>
      <c r="D233" s="48"/>
      <c r="E233" s="49">
        <f t="shared" si="68"/>
        <v>0</v>
      </c>
      <c r="F233" s="10">
        <f t="shared" si="69"/>
        <v>1</v>
      </c>
      <c r="G233" s="10"/>
      <c r="J233" s="14"/>
    </row>
    <row r="234" spans="1:10" x14ac:dyDescent="0.3">
      <c r="A234" s="41" t="str">
        <f t="shared" ref="A234:B234" si="110">+A112</f>
        <v>A-107</v>
      </c>
      <c r="B234" s="46" t="str">
        <f t="shared" si="110"/>
        <v xml:space="preserve">aste microfono </v>
      </c>
      <c r="C234" s="47"/>
      <c r="D234" s="48"/>
      <c r="E234" s="49">
        <f t="shared" si="68"/>
        <v>0</v>
      </c>
      <c r="F234" s="10">
        <f t="shared" si="69"/>
        <v>1</v>
      </c>
      <c r="G234" s="10"/>
      <c r="J234" s="14"/>
    </row>
    <row r="235" spans="1:10" x14ac:dyDescent="0.3">
      <c r="A235" s="41" t="str">
        <f t="shared" ref="A235:B235" si="111">+A113</f>
        <v>A-108</v>
      </c>
      <c r="B235" s="46" t="str">
        <f t="shared" si="111"/>
        <v>the t.bone Microphone Holder L</v>
      </c>
      <c r="C235" s="47"/>
      <c r="D235" s="48"/>
      <c r="E235" s="49">
        <f t="shared" si="68"/>
        <v>0</v>
      </c>
      <c r="F235" s="10">
        <f t="shared" si="69"/>
        <v>1</v>
      </c>
      <c r="G235" s="10"/>
      <c r="J235" s="14"/>
    </row>
    <row r="236" spans="1:10" x14ac:dyDescent="0.3">
      <c r="A236" s="41" t="str">
        <f t="shared" ref="A236:B236" si="112">+A114</f>
        <v>A-109</v>
      </c>
      <c r="B236" s="46" t="str">
        <f t="shared" si="112"/>
        <v>the t.bone Microphone Holder M</v>
      </c>
      <c r="C236" s="47"/>
      <c r="D236" s="48"/>
      <c r="E236" s="49">
        <f t="shared" si="68"/>
        <v>0</v>
      </c>
      <c r="F236" s="10">
        <f t="shared" si="69"/>
        <v>1</v>
      </c>
      <c r="G236" s="10"/>
      <c r="J236" s="14"/>
    </row>
    <row r="237" spans="1:10" x14ac:dyDescent="0.3">
      <c r="A237" s="41" t="str">
        <f t="shared" ref="A237:B237" si="113">+A115</f>
        <v>A-110</v>
      </c>
      <c r="B237" s="46" t="str">
        <f t="shared" si="113"/>
        <v>the t.bone Microphone Holder S</v>
      </c>
      <c r="C237" s="47"/>
      <c r="D237" s="48"/>
      <c r="E237" s="49">
        <f t="shared" si="68"/>
        <v>0</v>
      </c>
      <c r="F237" s="10">
        <f t="shared" si="69"/>
        <v>1</v>
      </c>
      <c r="G237" s="10"/>
      <c r="J237" s="14"/>
    </row>
    <row r="238" spans="1:10" x14ac:dyDescent="0.3">
      <c r="A238" s="41" t="str">
        <f t="shared" ref="A238:B238" si="114">+A116</f>
        <v>A-111</v>
      </c>
      <c r="B238" s="46" t="str">
        <f t="shared" si="114"/>
        <v>pick up realist</v>
      </c>
      <c r="C238" s="47"/>
      <c r="D238" s="48"/>
      <c r="E238" s="49">
        <f t="shared" si="68"/>
        <v>0</v>
      </c>
      <c r="F238" s="10">
        <f t="shared" si="69"/>
        <v>1</v>
      </c>
      <c r="G238" s="10"/>
      <c r="J238" s="14"/>
    </row>
    <row r="239" spans="1:10" x14ac:dyDescent="0.3">
      <c r="A239" s="41" t="str">
        <f t="shared" ref="A239:B239" si="115">+A117</f>
        <v>A-112</v>
      </c>
      <c r="B239" s="46" t="str">
        <f t="shared" si="115"/>
        <v>Passive Stereo Direct box</v>
      </c>
      <c r="C239" s="47"/>
      <c r="D239" s="48"/>
      <c r="E239" s="49">
        <f t="shared" si="68"/>
        <v>0</v>
      </c>
      <c r="F239" s="10">
        <f t="shared" si="69"/>
        <v>1</v>
      </c>
      <c r="G239" s="10"/>
      <c r="J239" s="14"/>
    </row>
    <row r="240" spans="1:10" x14ac:dyDescent="0.3">
      <c r="A240" s="41" t="str">
        <f t="shared" ref="A240:B240" si="116">+A118</f>
        <v>A-113</v>
      </c>
      <c r="B240" s="46" t="str">
        <f t="shared" si="116"/>
        <v>pick up underwood</v>
      </c>
      <c r="C240" s="47"/>
      <c r="D240" s="48"/>
      <c r="E240" s="49">
        <f t="shared" si="68"/>
        <v>0</v>
      </c>
      <c r="F240" s="10">
        <f t="shared" si="69"/>
        <v>1</v>
      </c>
      <c r="G240" s="10"/>
      <c r="J240" s="14"/>
    </row>
    <row r="241" spans="1:10" x14ac:dyDescent="0.3">
      <c r="A241" s="41" t="str">
        <f t="shared" ref="A241:B241" si="117">+A119</f>
        <v>A-114</v>
      </c>
      <c r="B241" s="46" t="str">
        <f t="shared" si="117"/>
        <v>Studio Monitors (coppia)</v>
      </c>
      <c r="C241" s="47"/>
      <c r="D241" s="48"/>
      <c r="E241" s="49">
        <f t="shared" si="68"/>
        <v>0</v>
      </c>
      <c r="F241" s="10">
        <f t="shared" si="69"/>
        <v>1</v>
      </c>
      <c r="G241" s="10"/>
      <c r="J241" s="14"/>
    </row>
    <row r="242" spans="1:10" x14ac:dyDescent="0.3">
      <c r="A242" s="41" t="str">
        <f t="shared" ref="A242:B242" si="118">+A120</f>
        <v>A-115</v>
      </c>
      <c r="B242" s="46" t="str">
        <f t="shared" si="118"/>
        <v>Diffusori Audio Passivi (coppia)</v>
      </c>
      <c r="C242" s="47"/>
      <c r="D242" s="48"/>
      <c r="E242" s="49">
        <f t="shared" si="68"/>
        <v>0</v>
      </c>
      <c r="F242" s="10">
        <f t="shared" si="69"/>
        <v>1</v>
      </c>
      <c r="G242" s="10"/>
      <c r="J242" s="14"/>
    </row>
    <row r="243" spans="1:10" x14ac:dyDescent="0.3">
      <c r="A243" s="41" t="str">
        <f t="shared" ref="A243:B243" si="119">+A121</f>
        <v>A-116</v>
      </c>
      <c r="B243" s="46" t="str">
        <f t="shared" si="119"/>
        <v xml:space="preserve">Amplificatori </v>
      </c>
      <c r="C243" s="47"/>
      <c r="D243" s="48"/>
      <c r="E243" s="49">
        <f t="shared" si="68"/>
        <v>0</v>
      </c>
      <c r="F243" s="10">
        <f t="shared" si="69"/>
        <v>1</v>
      </c>
      <c r="G243" s="10"/>
      <c r="J243" s="14"/>
    </row>
    <row r="244" spans="1:10" x14ac:dyDescent="0.3">
      <c r="A244" s="41" t="str">
        <f t="shared" ref="A244:B244" si="120">+A122</f>
        <v>A-117</v>
      </c>
      <c r="B244" s="46" t="str">
        <f t="shared" si="120"/>
        <v>Pannelli rack</v>
      </c>
      <c r="C244" s="47"/>
      <c r="D244" s="48"/>
      <c r="E244" s="49">
        <f t="shared" si="68"/>
        <v>0</v>
      </c>
      <c r="F244" s="10">
        <f t="shared" si="69"/>
        <v>1</v>
      </c>
      <c r="G244" s="10"/>
      <c r="J244" s="14"/>
    </row>
    <row r="245" spans="1:10" x14ac:dyDescent="0.3">
      <c r="A245" s="41" t="str">
        <f t="shared" ref="A245:B245" si="121">+A123</f>
        <v>A-118</v>
      </c>
      <c r="B245" s="46" t="str">
        <f t="shared" si="121"/>
        <v>Pannelli rack</v>
      </c>
      <c r="C245" s="47"/>
      <c r="D245" s="48"/>
      <c r="E245" s="49">
        <f t="shared" si="68"/>
        <v>0</v>
      </c>
      <c r="F245" s="10">
        <f t="shared" si="69"/>
        <v>1</v>
      </c>
      <c r="G245" s="10"/>
      <c r="J245" s="14"/>
    </row>
    <row r="246" spans="1:10" x14ac:dyDescent="0.3">
      <c r="A246" s="13"/>
      <c r="B246" s="24"/>
      <c r="C246" s="24"/>
      <c r="D246" s="24"/>
      <c r="E246" s="25">
        <f>SUM(E128:E245)</f>
        <v>0</v>
      </c>
      <c r="F246" s="32"/>
      <c r="G246" s="32"/>
      <c r="J246" s="14"/>
    </row>
    <row r="247" spans="1:10" ht="14.4" customHeight="1" x14ac:dyDescent="0.3">
      <c r="A247" s="53" t="s">
        <v>72</v>
      </c>
      <c r="B247" s="53"/>
      <c r="C247" s="53"/>
      <c r="D247" s="53"/>
      <c r="E247" s="53"/>
      <c r="F247" s="53"/>
      <c r="G247" s="53"/>
      <c r="J247" s="14"/>
    </row>
    <row r="248" spans="1:10" ht="15" thickBot="1" x14ac:dyDescent="0.35">
      <c r="A248" s="54"/>
      <c r="B248" s="54"/>
      <c r="C248" s="54"/>
      <c r="D248" s="54"/>
      <c r="E248" s="54"/>
      <c r="F248" s="54"/>
      <c r="G248" s="54"/>
      <c r="J248" s="14"/>
    </row>
    <row r="249" spans="1:10" x14ac:dyDescent="0.3">
      <c r="A249" s="11"/>
      <c r="B249" s="11"/>
      <c r="C249" s="11"/>
      <c r="D249" s="11"/>
      <c r="E249" s="11"/>
      <c r="F249" s="11"/>
      <c r="G249" s="11"/>
      <c r="J249" s="14"/>
    </row>
    <row r="250" spans="1:10" ht="15" thickBot="1" x14ac:dyDescent="0.35">
      <c r="A250" s="11"/>
      <c r="B250" s="11"/>
      <c r="C250" s="11"/>
      <c r="D250" s="11"/>
      <c r="E250" s="11"/>
      <c r="F250" s="11"/>
      <c r="G250" s="11"/>
      <c r="J250" s="14"/>
    </row>
    <row r="251" spans="1:10" x14ac:dyDescent="0.3">
      <c r="A251" s="33"/>
      <c r="B251" s="15" t="s">
        <v>58</v>
      </c>
      <c r="C251" s="15"/>
      <c r="D251" s="34"/>
      <c r="E251" s="34"/>
      <c r="F251" s="50"/>
      <c r="G251" s="35"/>
      <c r="J251" s="14"/>
    </row>
    <row r="252" spans="1:10" x14ac:dyDescent="0.3">
      <c r="A252" s="55" t="s">
        <v>59</v>
      </c>
      <c r="B252" s="56"/>
      <c r="C252" s="56"/>
      <c r="D252" s="57"/>
      <c r="E252" s="16" t="s">
        <v>70</v>
      </c>
      <c r="F252" s="65" t="s">
        <v>71</v>
      </c>
      <c r="G252" s="66"/>
      <c r="J252" s="14"/>
    </row>
    <row r="253" spans="1:10" ht="15" customHeight="1" x14ac:dyDescent="0.3">
      <c r="A253" s="59" t="s">
        <v>80</v>
      </c>
      <c r="B253" s="60"/>
      <c r="C253" s="60"/>
      <c r="D253" s="61"/>
      <c r="E253" s="17">
        <f>F124</f>
        <v>103252</v>
      </c>
      <c r="F253" s="62"/>
      <c r="G253" s="63"/>
    </row>
    <row r="254" spans="1:10" ht="14.4" customHeight="1" x14ac:dyDescent="0.3">
      <c r="A254" s="59" t="s">
        <v>53</v>
      </c>
      <c r="B254" s="60"/>
      <c r="C254" s="60"/>
      <c r="D254" s="61"/>
      <c r="E254" s="18">
        <f>E246</f>
        <v>0</v>
      </c>
      <c r="F254" s="74"/>
      <c r="G254" s="75"/>
    </row>
    <row r="255" spans="1:10" ht="14.4" customHeight="1" x14ac:dyDescent="0.3">
      <c r="A255" s="59" t="s">
        <v>54</v>
      </c>
      <c r="B255" s="60"/>
      <c r="C255" s="60"/>
      <c r="D255" s="61"/>
      <c r="E255" s="19">
        <f>+E246/E253</f>
        <v>0</v>
      </c>
      <c r="F255" s="62"/>
      <c r="G255" s="63"/>
    </row>
    <row r="256" spans="1:10" ht="14.4" customHeight="1" x14ac:dyDescent="0.3">
      <c r="A256" s="71" t="s">
        <v>55</v>
      </c>
      <c r="B256" s="72"/>
      <c r="C256" s="72"/>
      <c r="D256" s="73"/>
      <c r="E256" s="20">
        <f>100%-E255</f>
        <v>1</v>
      </c>
      <c r="F256" s="74"/>
      <c r="G256" s="75"/>
    </row>
    <row r="257" spans="1:7" ht="15" customHeight="1" thickBot="1" x14ac:dyDescent="0.35">
      <c r="A257" s="68" t="s">
        <v>56</v>
      </c>
      <c r="B257" s="69"/>
      <c r="C257" s="69"/>
      <c r="D257" s="70"/>
      <c r="E257" s="36">
        <f>AVERAGE(F128:F245)</f>
        <v>1</v>
      </c>
      <c r="F257" s="37"/>
      <c r="G257" s="38"/>
    </row>
    <row r="258" spans="1:7" x14ac:dyDescent="0.3">
      <c r="A258" s="67" t="s">
        <v>76</v>
      </c>
      <c r="B258" s="67"/>
      <c r="C258" s="67"/>
      <c r="D258" s="67"/>
      <c r="E258" s="67"/>
      <c r="F258" s="67"/>
      <c r="G258" s="67"/>
    </row>
    <row r="260" spans="1:7" x14ac:dyDescent="0.3">
      <c r="G260" s="14"/>
    </row>
  </sheetData>
  <sheetProtection password="C769" sheet="1" objects="1" scenarios="1"/>
  <mergeCells count="17">
    <mergeCell ref="A258:G258"/>
    <mergeCell ref="A257:D257"/>
    <mergeCell ref="A256:D256"/>
    <mergeCell ref="A255:D255"/>
    <mergeCell ref="A254:D254"/>
    <mergeCell ref="F254:G254"/>
    <mergeCell ref="F256:G256"/>
    <mergeCell ref="F255:G255"/>
    <mergeCell ref="A3:G3"/>
    <mergeCell ref="A247:G248"/>
    <mergeCell ref="A252:D252"/>
    <mergeCell ref="A1:F1"/>
    <mergeCell ref="A253:D253"/>
    <mergeCell ref="F253:G253"/>
    <mergeCell ref="B125:F125"/>
    <mergeCell ref="F252:G252"/>
    <mergeCell ref="A2:G2"/>
  </mergeCells>
  <conditionalFormatting sqref="E6:E20">
    <cfRule type="cellIs" dxfId="4" priority="2" operator="greaterThanOrEqual">
      <formula>#REF!</formula>
    </cfRule>
  </conditionalFormatting>
  <conditionalFormatting sqref="E9:E20">
    <cfRule type="cellIs" dxfId="3" priority="3" operator="greaterThanOrEqual">
      <formula>#REF!</formula>
    </cfRule>
  </conditionalFormatting>
  <conditionalFormatting sqref="C145:D145">
    <cfRule type="expression" dxfId="2" priority="32">
      <formula>$C145&gt;=#REF!</formula>
    </cfRule>
  </conditionalFormatting>
  <conditionalFormatting sqref="B128:E128 C129:D144 B129:B245 E129:E245">
    <cfRule type="expression" dxfId="1" priority="36">
      <formula>$C128&gt;=$E6</formula>
    </cfRule>
  </conditionalFormatting>
  <conditionalFormatting sqref="C146:D245">
    <cfRule type="expression" dxfId="0" priority="40">
      <formula>$C146&gt;=$E23</formula>
    </cfRule>
  </conditionalFormatting>
  <printOptions horizontalCentered="1"/>
  <pageMargins left="0.39370078740157483" right="0.39370078740157483" top="0.39370078740157483" bottom="0.39370078740157483" header="0.11811023622047245" footer="0.11811023622047245"/>
  <pageSetup paperSize="9" scale="75" fitToHeight="4" orientation="landscape" r:id="rId1"/>
  <headerFooter>
    <oddFooter>&amp;LGara 4/2015&amp;C&amp;P/&amp;N</oddFooter>
  </headerFooter>
  <rowBreaks count="1" manualBreakCount="1">
    <brk id="125" max="6" man="1"/>
  </rowBreaks>
  <ignoredErrors>
    <ignoredError sqref="A1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8" workbookViewId="0">
      <selection activeCell="G26" sqref="G26"/>
    </sheetView>
  </sheetViews>
  <sheetFormatPr defaultRowHeight="14.4" x14ac:dyDescent="0.3"/>
  <cols>
    <col min="4" max="4" width="24.5546875" customWidth="1"/>
    <col min="6" max="6" width="10.5546875" bestFit="1" customWidth="1"/>
  </cols>
  <sheetData>
    <row r="1" spans="1:5" ht="67.2" thickBot="1" x14ac:dyDescent="0.35">
      <c r="A1" s="1" t="s">
        <v>0</v>
      </c>
      <c r="B1" s="2" t="s">
        <v>1</v>
      </c>
      <c r="C1" s="2" t="s">
        <v>2</v>
      </c>
      <c r="D1" s="2" t="s">
        <v>42</v>
      </c>
    </row>
    <row r="2" spans="1:5" ht="54" thickBot="1" x14ac:dyDescent="0.35">
      <c r="A2" s="3" t="s">
        <v>4</v>
      </c>
      <c r="B2" s="4" t="s">
        <v>43</v>
      </c>
      <c r="C2" s="5">
        <v>1</v>
      </c>
      <c r="D2" s="7">
        <v>27000</v>
      </c>
      <c r="E2">
        <f>+D2*C2</f>
        <v>27000</v>
      </c>
    </row>
    <row r="3" spans="1:5" ht="54" thickBot="1" x14ac:dyDescent="0.35">
      <c r="A3" s="3" t="s">
        <v>5</v>
      </c>
      <c r="B3" s="4" t="s">
        <v>44</v>
      </c>
      <c r="C3" s="5">
        <v>1</v>
      </c>
      <c r="D3" s="7">
        <v>1000</v>
      </c>
      <c r="E3">
        <f t="shared" ref="E3:E23" si="0">+D3*C3</f>
        <v>1000</v>
      </c>
    </row>
    <row r="4" spans="1:5" ht="40.799999999999997" thickBot="1" x14ac:dyDescent="0.35">
      <c r="A4" s="3" t="s">
        <v>6</v>
      </c>
      <c r="B4" s="4" t="s">
        <v>45</v>
      </c>
      <c r="C4" s="5">
        <v>1</v>
      </c>
      <c r="D4" s="7">
        <v>800</v>
      </c>
      <c r="E4">
        <f t="shared" si="0"/>
        <v>800</v>
      </c>
    </row>
    <row r="5" spans="1:5" ht="40.799999999999997" thickBot="1" x14ac:dyDescent="0.35">
      <c r="A5" s="3" t="s">
        <v>7</v>
      </c>
      <c r="B5" s="4" t="s">
        <v>46</v>
      </c>
      <c r="C5" s="5">
        <v>1</v>
      </c>
      <c r="D5" s="7">
        <v>400</v>
      </c>
      <c r="E5">
        <f t="shared" si="0"/>
        <v>400</v>
      </c>
    </row>
    <row r="6" spans="1:5" ht="54" thickBot="1" x14ac:dyDescent="0.35">
      <c r="A6" s="3" t="s">
        <v>8</v>
      </c>
      <c r="B6" s="4" t="s">
        <v>41</v>
      </c>
      <c r="C6" s="5">
        <v>1</v>
      </c>
      <c r="D6" s="7">
        <v>400</v>
      </c>
      <c r="E6">
        <f t="shared" si="0"/>
        <v>400</v>
      </c>
    </row>
    <row r="7" spans="1:5" ht="40.799999999999997" thickBot="1" x14ac:dyDescent="0.35">
      <c r="A7" s="3" t="s">
        <v>9</v>
      </c>
      <c r="B7" s="4" t="s">
        <v>47</v>
      </c>
      <c r="C7" s="5">
        <v>1</v>
      </c>
      <c r="D7" s="7">
        <v>750</v>
      </c>
      <c r="E7">
        <f t="shared" si="0"/>
        <v>750</v>
      </c>
    </row>
    <row r="8" spans="1:5" ht="15" thickBot="1" x14ac:dyDescent="0.35">
      <c r="A8" s="3" t="s">
        <v>10</v>
      </c>
      <c r="B8" s="8" t="s">
        <v>12</v>
      </c>
      <c r="C8" s="5">
        <v>4</v>
      </c>
      <c r="D8" s="7">
        <v>1110</v>
      </c>
      <c r="E8">
        <f t="shared" si="0"/>
        <v>4440</v>
      </c>
    </row>
    <row r="9" spans="1:5" ht="15" thickBot="1" x14ac:dyDescent="0.35">
      <c r="A9" s="3" t="s">
        <v>11</v>
      </c>
      <c r="B9" s="8" t="s">
        <v>14</v>
      </c>
      <c r="C9" s="5">
        <v>4</v>
      </c>
      <c r="D9" s="7">
        <v>65</v>
      </c>
      <c r="E9">
        <f t="shared" si="0"/>
        <v>260</v>
      </c>
    </row>
    <row r="10" spans="1:5" ht="15" thickBot="1" x14ac:dyDescent="0.35">
      <c r="A10" s="3" t="s">
        <v>13</v>
      </c>
      <c r="B10" s="8" t="s">
        <v>16</v>
      </c>
      <c r="C10" s="5">
        <v>2</v>
      </c>
      <c r="D10" s="7">
        <v>2339</v>
      </c>
      <c r="E10">
        <f t="shared" si="0"/>
        <v>4678</v>
      </c>
    </row>
    <row r="11" spans="1:5" ht="53.4" thickBot="1" x14ac:dyDescent="0.35">
      <c r="A11" s="3" t="s">
        <v>15</v>
      </c>
      <c r="B11" s="9" t="s">
        <v>18</v>
      </c>
      <c r="C11" s="5">
        <v>2</v>
      </c>
      <c r="D11" s="7">
        <v>65</v>
      </c>
      <c r="E11">
        <f t="shared" si="0"/>
        <v>130</v>
      </c>
    </row>
    <row r="12" spans="1:5" ht="15" thickBot="1" x14ac:dyDescent="0.35">
      <c r="A12" s="3" t="s">
        <v>17</v>
      </c>
      <c r="B12" s="8" t="s">
        <v>20</v>
      </c>
      <c r="C12" s="5">
        <v>2</v>
      </c>
      <c r="D12" s="7">
        <v>774</v>
      </c>
      <c r="E12">
        <f t="shared" si="0"/>
        <v>1548</v>
      </c>
    </row>
    <row r="13" spans="1:5" ht="15" thickBot="1" x14ac:dyDescent="0.35">
      <c r="A13" s="3" t="s">
        <v>19</v>
      </c>
      <c r="B13" s="8" t="s">
        <v>22</v>
      </c>
      <c r="C13" s="5">
        <v>2</v>
      </c>
      <c r="D13" s="7">
        <v>56</v>
      </c>
      <c r="E13">
        <f t="shared" si="0"/>
        <v>112</v>
      </c>
    </row>
    <row r="14" spans="1:5" ht="15" thickBot="1" x14ac:dyDescent="0.35">
      <c r="A14" s="3" t="s">
        <v>21</v>
      </c>
      <c r="B14" s="8" t="s">
        <v>48</v>
      </c>
      <c r="C14" s="5">
        <v>1</v>
      </c>
      <c r="D14" s="7">
        <v>2097</v>
      </c>
      <c r="E14">
        <f t="shared" si="0"/>
        <v>2097</v>
      </c>
    </row>
    <row r="15" spans="1:5" ht="15" thickBot="1" x14ac:dyDescent="0.35">
      <c r="A15" s="3" t="s">
        <v>23</v>
      </c>
      <c r="B15" s="8" t="s">
        <v>25</v>
      </c>
      <c r="C15" s="5">
        <v>1</v>
      </c>
      <c r="D15" s="7">
        <v>1555</v>
      </c>
      <c r="E15">
        <f t="shared" si="0"/>
        <v>1555</v>
      </c>
    </row>
    <row r="16" spans="1:5" ht="15" thickBot="1" x14ac:dyDescent="0.35">
      <c r="A16" s="3" t="s">
        <v>24</v>
      </c>
      <c r="B16" s="8" t="s">
        <v>27</v>
      </c>
      <c r="C16" s="5">
        <v>1</v>
      </c>
      <c r="D16" s="7">
        <v>1555</v>
      </c>
      <c r="E16">
        <f t="shared" si="0"/>
        <v>1555</v>
      </c>
    </row>
    <row r="17" spans="1:7" ht="15" thickBot="1" x14ac:dyDescent="0.35">
      <c r="A17" s="3" t="s">
        <v>26</v>
      </c>
      <c r="B17" s="8" t="s">
        <v>29</v>
      </c>
      <c r="C17" s="5">
        <v>3</v>
      </c>
      <c r="D17" s="7">
        <v>700</v>
      </c>
      <c r="E17">
        <f t="shared" si="0"/>
        <v>2100</v>
      </c>
    </row>
    <row r="18" spans="1:7" ht="40.799999999999997" thickBot="1" x14ac:dyDescent="0.35">
      <c r="A18" s="3" t="s">
        <v>28</v>
      </c>
      <c r="B18" s="4" t="s">
        <v>49</v>
      </c>
      <c r="C18" s="5">
        <v>3</v>
      </c>
      <c r="D18" s="7">
        <v>50</v>
      </c>
      <c r="E18">
        <f t="shared" si="0"/>
        <v>150</v>
      </c>
    </row>
    <row r="19" spans="1:7" ht="15" thickBot="1" x14ac:dyDescent="0.35">
      <c r="A19" s="3" t="s">
        <v>30</v>
      </c>
      <c r="B19" s="8" t="s">
        <v>32</v>
      </c>
      <c r="C19" s="5">
        <v>2</v>
      </c>
      <c r="D19" s="7">
        <v>534</v>
      </c>
      <c r="E19">
        <f t="shared" si="0"/>
        <v>1068</v>
      </c>
    </row>
    <row r="20" spans="1:7" ht="15" thickBot="1" x14ac:dyDescent="0.35">
      <c r="A20" s="3" t="s">
        <v>31</v>
      </c>
      <c r="B20" s="8" t="s">
        <v>34</v>
      </c>
      <c r="C20" s="5">
        <v>2</v>
      </c>
      <c r="D20" s="7">
        <v>534</v>
      </c>
      <c r="E20">
        <f t="shared" si="0"/>
        <v>1068</v>
      </c>
    </row>
    <row r="21" spans="1:7" ht="15" thickBot="1" x14ac:dyDescent="0.35">
      <c r="A21" s="3" t="s">
        <v>33</v>
      </c>
      <c r="B21" s="8" t="s">
        <v>36</v>
      </c>
      <c r="C21" s="5">
        <v>1</v>
      </c>
      <c r="D21" s="7">
        <v>2165</v>
      </c>
      <c r="E21">
        <f t="shared" si="0"/>
        <v>2165</v>
      </c>
    </row>
    <row r="22" spans="1:7" ht="15" thickBot="1" x14ac:dyDescent="0.35">
      <c r="A22" s="3" t="s">
        <v>35</v>
      </c>
      <c r="B22" s="8" t="s">
        <v>38</v>
      </c>
      <c r="C22" s="5">
        <v>1</v>
      </c>
      <c r="D22" s="7">
        <v>2184</v>
      </c>
      <c r="E22">
        <f t="shared" si="0"/>
        <v>2184</v>
      </c>
    </row>
    <row r="23" spans="1:7" ht="15" thickBot="1" x14ac:dyDescent="0.35">
      <c r="A23" s="3" t="s">
        <v>37</v>
      </c>
      <c r="B23" s="4" t="s">
        <v>50</v>
      </c>
      <c r="C23" s="5">
        <v>1</v>
      </c>
      <c r="D23" s="7">
        <v>667</v>
      </c>
      <c r="E23">
        <f t="shared" si="0"/>
        <v>667</v>
      </c>
    </row>
    <row r="24" spans="1:7" ht="15" thickBot="1" x14ac:dyDescent="0.35">
      <c r="A24" s="3" t="s">
        <v>39</v>
      </c>
      <c r="B24" s="8" t="s">
        <v>40</v>
      </c>
      <c r="C24" s="5">
        <v>1</v>
      </c>
      <c r="D24" s="7">
        <v>3500</v>
      </c>
    </row>
    <row r="25" spans="1:7" x14ac:dyDescent="0.3">
      <c r="E25">
        <f>SUM(E2:E24)</f>
        <v>56127</v>
      </c>
      <c r="F25" s="6">
        <f>+E25+D24</f>
        <v>59627</v>
      </c>
      <c r="G25">
        <f>+D24*1%</f>
        <v>35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Fava</dc:creator>
  <cp:lastModifiedBy>Alessandra Fava</cp:lastModifiedBy>
  <cp:lastPrinted>2015-04-01T16:33:24Z</cp:lastPrinted>
  <dcterms:created xsi:type="dcterms:W3CDTF">2014-05-13T09:46:02Z</dcterms:created>
  <dcterms:modified xsi:type="dcterms:W3CDTF">2015-05-27T09:20:57Z</dcterms:modified>
</cp:coreProperties>
</file>